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08" windowWidth="16116" windowHeight="5292" activeTab="1"/>
  </bookViews>
  <sheets>
    <sheet name="Tabelle3" sheetId="1" r:id="rId1"/>
    <sheet name="Liste" sheetId="2" r:id="rId2"/>
  </sheets>
  <calcPr calcId="125725"/>
</workbook>
</file>

<file path=xl/calcChain.xml><?xml version="1.0" encoding="utf-8"?>
<calcChain xmlns="http://schemas.openxmlformats.org/spreadsheetml/2006/main">
  <c r="C82" i="2"/>
  <c r="C81"/>
  <c r="D74"/>
  <c r="C74"/>
  <c r="E75"/>
  <c r="J66"/>
  <c r="AA63"/>
  <c r="AC63"/>
  <c r="D73" l="1"/>
  <c r="J67"/>
  <c r="D85"/>
  <c r="C85"/>
  <c r="AB65"/>
  <c r="Z65"/>
  <c r="Y65"/>
  <c r="C75" s="1"/>
  <c r="X65"/>
  <c r="V65"/>
  <c r="T65"/>
  <c r="S65"/>
  <c r="R65"/>
  <c r="Q65"/>
  <c r="O65"/>
  <c r="N65"/>
  <c r="M65"/>
  <c r="K65"/>
  <c r="I65"/>
  <c r="C73" s="1"/>
  <c r="E73" s="1"/>
  <c r="G65"/>
  <c r="AD63"/>
  <c r="W63"/>
  <c r="U63"/>
  <c r="P63"/>
  <c r="H63"/>
  <c r="U66"/>
  <c r="AC62"/>
  <c r="AA62"/>
  <c r="W62"/>
  <c r="U62"/>
  <c r="P62"/>
  <c r="L62"/>
  <c r="J62"/>
  <c r="H62"/>
  <c r="AC61"/>
  <c r="AA61"/>
  <c r="W61"/>
  <c r="U61"/>
  <c r="P61"/>
  <c r="L61"/>
  <c r="J61"/>
  <c r="H61"/>
  <c r="AD61" s="1"/>
  <c r="AC60"/>
  <c r="AA60"/>
  <c r="W60"/>
  <c r="U60"/>
  <c r="P60"/>
  <c r="L60"/>
  <c r="J60"/>
  <c r="H60"/>
  <c r="AC59"/>
  <c r="AA59"/>
  <c r="W59"/>
  <c r="U59"/>
  <c r="P59"/>
  <c r="L59"/>
  <c r="J59"/>
  <c r="H59"/>
  <c r="AC58"/>
  <c r="AA58"/>
  <c r="W58"/>
  <c r="U58"/>
  <c r="P58"/>
  <c r="L58"/>
  <c r="J58"/>
  <c r="H58"/>
  <c r="AC57"/>
  <c r="AA57"/>
  <c r="W57"/>
  <c r="U57"/>
  <c r="P57"/>
  <c r="L57"/>
  <c r="J57"/>
  <c r="H57"/>
  <c r="AC56"/>
  <c r="AA56"/>
  <c r="W56"/>
  <c r="U56"/>
  <c r="P56"/>
  <c r="L56"/>
  <c r="J56"/>
  <c r="H56"/>
  <c r="AC55"/>
  <c r="AA55"/>
  <c r="W55"/>
  <c r="U55"/>
  <c r="P55"/>
  <c r="L55"/>
  <c r="J55"/>
  <c r="H55"/>
  <c r="AC54"/>
  <c r="AA54"/>
  <c r="W54"/>
  <c r="U54"/>
  <c r="P54"/>
  <c r="L54"/>
  <c r="J54"/>
  <c r="H54"/>
  <c r="AC53"/>
  <c r="AA53"/>
  <c r="W53"/>
  <c r="U53"/>
  <c r="P53"/>
  <c r="L53"/>
  <c r="J53"/>
  <c r="H53"/>
  <c r="AC52"/>
  <c r="AA52"/>
  <c r="W52"/>
  <c r="U52"/>
  <c r="P52"/>
  <c r="L52"/>
  <c r="J52"/>
  <c r="H52"/>
  <c r="AC51"/>
  <c r="AA51"/>
  <c r="W51"/>
  <c r="U51"/>
  <c r="P51"/>
  <c r="L51"/>
  <c r="J51"/>
  <c r="H51"/>
  <c r="AC50"/>
  <c r="AA50"/>
  <c r="W50"/>
  <c r="U50"/>
  <c r="P50"/>
  <c r="L50"/>
  <c r="J50"/>
  <c r="H50"/>
  <c r="AC49"/>
  <c r="AA49"/>
  <c r="W49"/>
  <c r="U49"/>
  <c r="P49"/>
  <c r="L49"/>
  <c r="J49"/>
  <c r="H49"/>
  <c r="AC48"/>
  <c r="AA48"/>
  <c r="W48"/>
  <c r="U48"/>
  <c r="P48"/>
  <c r="L48"/>
  <c r="J48"/>
  <c r="H48"/>
  <c r="AC47"/>
  <c r="AA47"/>
  <c r="W47"/>
  <c r="U47"/>
  <c r="P47"/>
  <c r="L47"/>
  <c r="J47"/>
  <c r="H47"/>
  <c r="AC46"/>
  <c r="AA46"/>
  <c r="W46"/>
  <c r="U46"/>
  <c r="P46"/>
  <c r="L46"/>
  <c r="J46"/>
  <c r="H46"/>
  <c r="AC45"/>
  <c r="AA45"/>
  <c r="W45"/>
  <c r="U45"/>
  <c r="P45"/>
  <c r="L45"/>
  <c r="J45"/>
  <c r="H45"/>
  <c r="AC44"/>
  <c r="AA44"/>
  <c r="W44"/>
  <c r="U44"/>
  <c r="P44"/>
  <c r="L44"/>
  <c r="J44"/>
  <c r="H44"/>
  <c r="AC43"/>
  <c r="AA43"/>
  <c r="W43"/>
  <c r="U43"/>
  <c r="P43"/>
  <c r="L43"/>
  <c r="J43"/>
  <c r="H43"/>
  <c r="AC42"/>
  <c r="AA42"/>
  <c r="W42"/>
  <c r="U42"/>
  <c r="P42"/>
  <c r="L42"/>
  <c r="J42"/>
  <c r="H42"/>
  <c r="AC41"/>
  <c r="AA41"/>
  <c r="W41"/>
  <c r="U41"/>
  <c r="P41"/>
  <c r="L41"/>
  <c r="J41"/>
  <c r="H41"/>
  <c r="AC40"/>
  <c r="AA40"/>
  <c r="W40"/>
  <c r="U40"/>
  <c r="P40"/>
  <c r="L40"/>
  <c r="J40"/>
  <c r="H40"/>
  <c r="AC39"/>
  <c r="AA39"/>
  <c r="W39"/>
  <c r="U39"/>
  <c r="P39"/>
  <c r="L39"/>
  <c r="J39"/>
  <c r="H39"/>
  <c r="AC38"/>
  <c r="AA38"/>
  <c r="W38"/>
  <c r="U38"/>
  <c r="P38"/>
  <c r="L38"/>
  <c r="J38"/>
  <c r="H38"/>
  <c r="AC37"/>
  <c r="AA37"/>
  <c r="W37"/>
  <c r="U37"/>
  <c r="P37"/>
  <c r="L37"/>
  <c r="J37"/>
  <c r="H37"/>
  <c r="AC36"/>
  <c r="AA36"/>
  <c r="W36"/>
  <c r="U36"/>
  <c r="P36"/>
  <c r="L36"/>
  <c r="J36"/>
  <c r="H36"/>
  <c r="AC35"/>
  <c r="AA35"/>
  <c r="W35"/>
  <c r="U35"/>
  <c r="P35"/>
  <c r="L35"/>
  <c r="J35"/>
  <c r="H35"/>
  <c r="AC34"/>
  <c r="AA34"/>
  <c r="W34"/>
  <c r="U34"/>
  <c r="P34"/>
  <c r="L34"/>
  <c r="J34"/>
  <c r="H34"/>
  <c r="AC33"/>
  <c r="AA33"/>
  <c r="W33"/>
  <c r="U33"/>
  <c r="P33"/>
  <c r="L33"/>
  <c r="J33"/>
  <c r="H33"/>
  <c r="AC32"/>
  <c r="AA32"/>
  <c r="W32"/>
  <c r="U32"/>
  <c r="P32"/>
  <c r="L32"/>
  <c r="J32"/>
  <c r="H32"/>
  <c r="AC31"/>
  <c r="AA31"/>
  <c r="W31"/>
  <c r="U31"/>
  <c r="P31"/>
  <c r="L31"/>
  <c r="J31"/>
  <c r="H31"/>
  <c r="AC30"/>
  <c r="AA30"/>
  <c r="W30"/>
  <c r="U30"/>
  <c r="P30"/>
  <c r="L30"/>
  <c r="J30"/>
  <c r="H30"/>
  <c r="AC29"/>
  <c r="AA29"/>
  <c r="W29"/>
  <c r="U29"/>
  <c r="P29"/>
  <c r="L29"/>
  <c r="J29"/>
  <c r="H29"/>
  <c r="AC28"/>
  <c r="AA28"/>
  <c r="W28"/>
  <c r="U28"/>
  <c r="P28"/>
  <c r="L28"/>
  <c r="J28"/>
  <c r="H28"/>
  <c r="AC27"/>
  <c r="AA27"/>
  <c r="W27"/>
  <c r="U27"/>
  <c r="P27"/>
  <c r="L27"/>
  <c r="J27"/>
  <c r="H27"/>
  <c r="AC26"/>
  <c r="AA26"/>
  <c r="W26"/>
  <c r="U26"/>
  <c r="P26"/>
  <c r="L26"/>
  <c r="J26"/>
  <c r="H26"/>
  <c r="AC25"/>
  <c r="AA25"/>
  <c r="W25"/>
  <c r="U25"/>
  <c r="P25"/>
  <c r="L25"/>
  <c r="J25"/>
  <c r="H25"/>
  <c r="AC24"/>
  <c r="AA24"/>
  <c r="W24"/>
  <c r="U24"/>
  <c r="P24"/>
  <c r="L24"/>
  <c r="J24"/>
  <c r="H24"/>
  <c r="AC23"/>
  <c r="AA23"/>
  <c r="W23"/>
  <c r="U23"/>
  <c r="P23"/>
  <c r="AC22"/>
  <c r="AA22"/>
  <c r="W22"/>
  <c r="U22"/>
  <c r="P22"/>
  <c r="L22"/>
  <c r="J22"/>
  <c r="H22"/>
  <c r="AC21"/>
  <c r="AA21"/>
  <c r="W21"/>
  <c r="U21"/>
  <c r="P21"/>
  <c r="L21"/>
  <c r="J21"/>
  <c r="H21"/>
  <c r="AC20"/>
  <c r="AA20"/>
  <c r="W20"/>
  <c r="U20"/>
  <c r="P20"/>
  <c r="L20"/>
  <c r="J20"/>
  <c r="H20"/>
  <c r="AC19"/>
  <c r="AA19"/>
  <c r="W19"/>
  <c r="U19"/>
  <c r="P19"/>
  <c r="L19"/>
  <c r="J19"/>
  <c r="H19"/>
  <c r="AC18"/>
  <c r="AA18"/>
  <c r="W18"/>
  <c r="U18"/>
  <c r="P18"/>
  <c r="L18"/>
  <c r="J18"/>
  <c r="H18"/>
  <c r="AC17"/>
  <c r="AA17"/>
  <c r="W17"/>
  <c r="U17"/>
  <c r="P17"/>
  <c r="L17"/>
  <c r="J17"/>
  <c r="H17"/>
  <c r="AC16"/>
  <c r="AA16"/>
  <c r="W16"/>
  <c r="U16"/>
  <c r="P16"/>
  <c r="L16"/>
  <c r="J16"/>
  <c r="H16"/>
  <c r="AC15"/>
  <c r="AA15"/>
  <c r="W15"/>
  <c r="U15"/>
  <c r="P15"/>
  <c r="L15"/>
  <c r="J15"/>
  <c r="H15"/>
  <c r="AC14"/>
  <c r="AA14"/>
  <c r="W14"/>
  <c r="U14"/>
  <c r="P14"/>
  <c r="L14"/>
  <c r="J14"/>
  <c r="H14"/>
  <c r="AC13"/>
  <c r="AA13"/>
  <c r="W13"/>
  <c r="U13"/>
  <c r="P13"/>
  <c r="L13"/>
  <c r="J13"/>
  <c r="H13"/>
  <c r="AC12"/>
  <c r="AA12"/>
  <c r="W12"/>
  <c r="U12"/>
  <c r="P12"/>
  <c r="L12"/>
  <c r="J12"/>
  <c r="H12"/>
  <c r="AC11"/>
  <c r="AA11"/>
  <c r="W11"/>
  <c r="U11"/>
  <c r="P11"/>
  <c r="L11"/>
  <c r="J11"/>
  <c r="H11"/>
  <c r="AC10"/>
  <c r="AA10"/>
  <c r="W10"/>
  <c r="U10"/>
  <c r="P10"/>
  <c r="L10"/>
  <c r="J10"/>
  <c r="H10"/>
  <c r="AC9"/>
  <c r="AA9"/>
  <c r="W9"/>
  <c r="U9"/>
  <c r="P9"/>
  <c r="L9"/>
  <c r="J9"/>
  <c r="H9"/>
  <c r="AC8"/>
  <c r="AA8"/>
  <c r="W8"/>
  <c r="U8"/>
  <c r="P8"/>
  <c r="L8"/>
  <c r="J8"/>
  <c r="H8"/>
  <c r="AC7"/>
  <c r="AA7"/>
  <c r="W7"/>
  <c r="U7"/>
  <c r="P7"/>
  <c r="L7"/>
  <c r="J7"/>
  <c r="H7"/>
  <c r="AC6"/>
  <c r="AA6"/>
  <c r="W6"/>
  <c r="U6"/>
  <c r="P6"/>
  <c r="L6"/>
  <c r="J6"/>
  <c r="H6"/>
  <c r="AC5"/>
  <c r="AA5"/>
  <c r="W5"/>
  <c r="U5"/>
  <c r="P5"/>
  <c r="L5"/>
  <c r="J5"/>
  <c r="H5"/>
  <c r="AC4"/>
  <c r="AA4"/>
  <c r="W4"/>
  <c r="U4"/>
  <c r="P4"/>
  <c r="L4"/>
  <c r="J4"/>
  <c r="H4"/>
  <c r="AC3"/>
  <c r="AA3"/>
  <c r="W3"/>
  <c r="P3"/>
  <c r="L3"/>
  <c r="J3"/>
  <c r="H3"/>
  <c r="AC2"/>
  <c r="AC65" s="1"/>
  <c r="AA2"/>
  <c r="AA65" s="1"/>
  <c r="W2"/>
  <c r="W65" s="1"/>
  <c r="U2"/>
  <c r="U65" s="1"/>
  <c r="C70" s="1"/>
  <c r="P2"/>
  <c r="P65" s="1"/>
  <c r="L2"/>
  <c r="L65" s="1"/>
  <c r="J2"/>
  <c r="J65" s="1"/>
  <c r="H2"/>
  <c r="H65" s="1"/>
  <c r="C69" l="1"/>
  <c r="E69" s="1"/>
  <c r="AD23"/>
  <c r="AD26"/>
  <c r="N67"/>
  <c r="E85"/>
  <c r="AD65"/>
  <c r="C72"/>
  <c r="E72" s="1"/>
  <c r="E70"/>
  <c r="C71"/>
  <c r="E71" s="1"/>
  <c r="AD25"/>
  <c r="AD35"/>
  <c r="AD2"/>
  <c r="AD3"/>
  <c r="AD27"/>
  <c r="AD29"/>
  <c r="AD31"/>
  <c r="AD33"/>
  <c r="AD36"/>
  <c r="AD38"/>
  <c r="AD39"/>
  <c r="AD40"/>
  <c r="AD41"/>
  <c r="AD42"/>
  <c r="AD44"/>
  <c r="AD45"/>
  <c r="AD46"/>
  <c r="AD47"/>
  <c r="AD48"/>
  <c r="AD54"/>
  <c r="AD24"/>
  <c r="AD28"/>
  <c r="AD30"/>
  <c r="AD32"/>
  <c r="AD34"/>
  <c r="AD37"/>
  <c r="AD43"/>
  <c r="AD4"/>
  <c r="AD5"/>
  <c r="AD6"/>
  <c r="AD64" s="1"/>
  <c r="AD7"/>
  <c r="AD8"/>
  <c r="AD9"/>
  <c r="AD10"/>
  <c r="AD11"/>
  <c r="AD12"/>
  <c r="AD13"/>
  <c r="AD14"/>
  <c r="AD15"/>
  <c r="AD16"/>
  <c r="AD17"/>
  <c r="AD18"/>
  <c r="AD19"/>
  <c r="AD20"/>
  <c r="AD21"/>
  <c r="AD22"/>
  <c r="AD49"/>
  <c r="AD50"/>
  <c r="AD51"/>
  <c r="AD52"/>
  <c r="AD53"/>
  <c r="AD55"/>
  <c r="AD56"/>
  <c r="AD57"/>
  <c r="AD58"/>
  <c r="AD59"/>
  <c r="AD60"/>
  <c r="AD62"/>
  <c r="P61" i="1"/>
  <c r="L61"/>
  <c r="AC62"/>
  <c r="AA62"/>
  <c r="W62"/>
  <c r="U62"/>
  <c r="P62"/>
  <c r="L62"/>
  <c r="J62"/>
  <c r="H62"/>
  <c r="AC61"/>
  <c r="AA61"/>
  <c r="W61"/>
  <c r="U61"/>
  <c r="J61"/>
  <c r="H61"/>
  <c r="AC59"/>
  <c r="AA59"/>
  <c r="W59"/>
  <c r="U59"/>
  <c r="P59"/>
  <c r="L59"/>
  <c r="J59"/>
  <c r="H59"/>
  <c r="AC58"/>
  <c r="AA58"/>
  <c r="W58"/>
  <c r="U58"/>
  <c r="P58"/>
  <c r="L58"/>
  <c r="J58"/>
  <c r="H58"/>
  <c r="AC60"/>
  <c r="AC57"/>
  <c r="AA60"/>
  <c r="AA57"/>
  <c r="W60"/>
  <c r="W57"/>
  <c r="U60"/>
  <c r="U57"/>
  <c r="P60"/>
  <c r="P57"/>
  <c r="L60"/>
  <c r="J60"/>
  <c r="H60"/>
  <c r="L57"/>
  <c r="J57"/>
  <c r="H57"/>
  <c r="AC3"/>
  <c r="AA3"/>
  <c r="W3"/>
  <c r="P3"/>
  <c r="L3"/>
  <c r="J3"/>
  <c r="H3"/>
  <c r="AC56"/>
  <c r="AA56"/>
  <c r="W56"/>
  <c r="U56"/>
  <c r="P56"/>
  <c r="L56"/>
  <c r="J56"/>
  <c r="H56"/>
  <c r="E74" i="2" l="1"/>
  <c r="E76" s="1"/>
  <c r="E87" s="1"/>
  <c r="D76"/>
  <c r="AD61" i="1"/>
  <c r="AD62"/>
  <c r="AD59"/>
  <c r="AD58"/>
  <c r="AD60"/>
  <c r="AD3"/>
  <c r="AD56"/>
  <c r="AD57"/>
  <c r="J65"/>
  <c r="U65"/>
  <c r="AA65"/>
  <c r="AC65"/>
  <c r="AC48"/>
  <c r="AA48"/>
  <c r="W48"/>
  <c r="U48"/>
  <c r="P48"/>
  <c r="L48"/>
  <c r="J48"/>
  <c r="H48"/>
  <c r="AC45"/>
  <c r="AA45"/>
  <c r="W45"/>
  <c r="U45"/>
  <c r="P45"/>
  <c r="H45"/>
  <c r="AC41"/>
  <c r="AA41"/>
  <c r="W41"/>
  <c r="U41"/>
  <c r="P41"/>
  <c r="H41"/>
  <c r="AC40"/>
  <c r="AA40"/>
  <c r="W40"/>
  <c r="U40"/>
  <c r="P40"/>
  <c r="H40"/>
  <c r="AC36"/>
  <c r="AA36"/>
  <c r="W36"/>
  <c r="U36"/>
  <c r="P36"/>
  <c r="L35"/>
  <c r="L36"/>
  <c r="L40"/>
  <c r="L41"/>
  <c r="L45"/>
  <c r="J35"/>
  <c r="J36"/>
  <c r="J40"/>
  <c r="J41"/>
  <c r="J45"/>
  <c r="H36"/>
  <c r="AC35"/>
  <c r="AA35"/>
  <c r="W35"/>
  <c r="U35"/>
  <c r="P35"/>
  <c r="H35"/>
  <c r="AC33"/>
  <c r="AA33"/>
  <c r="W33"/>
  <c r="U33"/>
  <c r="P33"/>
  <c r="L33"/>
  <c r="J33"/>
  <c r="H33"/>
  <c r="AC30"/>
  <c r="AA30"/>
  <c r="W30"/>
  <c r="U30"/>
  <c r="P30"/>
  <c r="L30"/>
  <c r="J30"/>
  <c r="H30"/>
  <c r="H28"/>
  <c r="AC23"/>
  <c r="AA23"/>
  <c r="W23"/>
  <c r="U23"/>
  <c r="P23"/>
  <c r="AC21"/>
  <c r="AA21"/>
  <c r="W21"/>
  <c r="U21"/>
  <c r="P21"/>
  <c r="L21"/>
  <c r="J21"/>
  <c r="H21"/>
  <c r="AC15"/>
  <c r="AA15"/>
  <c r="W15"/>
  <c r="U15"/>
  <c r="P15"/>
  <c r="L15"/>
  <c r="J15"/>
  <c r="H15"/>
  <c r="AC6"/>
  <c r="AC7"/>
  <c r="AC9"/>
  <c r="AC11"/>
  <c r="AC12"/>
  <c r="AA6"/>
  <c r="AA7"/>
  <c r="AA9"/>
  <c r="AA11"/>
  <c r="AA12"/>
  <c r="W6"/>
  <c r="W7"/>
  <c r="W9"/>
  <c r="W11"/>
  <c r="W12"/>
  <c r="U6"/>
  <c r="U7"/>
  <c r="U9"/>
  <c r="U11"/>
  <c r="U12"/>
  <c r="P6"/>
  <c r="P7"/>
  <c r="P9"/>
  <c r="P11"/>
  <c r="P12"/>
  <c r="L6"/>
  <c r="L7"/>
  <c r="L9"/>
  <c r="L11"/>
  <c r="L12"/>
  <c r="J6"/>
  <c r="J7"/>
  <c r="J9"/>
  <c r="J11"/>
  <c r="J12"/>
  <c r="H6"/>
  <c r="H7"/>
  <c r="H9"/>
  <c r="H11"/>
  <c r="H12"/>
  <c r="AC4"/>
  <c r="AC24"/>
  <c r="AC8"/>
  <c r="AC38"/>
  <c r="AC20"/>
  <c r="AC49"/>
  <c r="AC14"/>
  <c r="AC25"/>
  <c r="AC27"/>
  <c r="AC13"/>
  <c r="AC10"/>
  <c r="AC54"/>
  <c r="AC5"/>
  <c r="AC42"/>
  <c r="AC51"/>
  <c r="AC29"/>
  <c r="AC22"/>
  <c r="AC26"/>
  <c r="AC34"/>
  <c r="AC47"/>
  <c r="AC31"/>
  <c r="AC19"/>
  <c r="AC55"/>
  <c r="AC17"/>
  <c r="AC46"/>
  <c r="AC39"/>
  <c r="AC50"/>
  <c r="AC16"/>
  <c r="AC32"/>
  <c r="AC52"/>
  <c r="AC44"/>
  <c r="AC18"/>
  <c r="AC53"/>
  <c r="AC43"/>
  <c r="AC37"/>
  <c r="AC28"/>
  <c r="U4"/>
  <c r="U24"/>
  <c r="U8"/>
  <c r="U38"/>
  <c r="U20"/>
  <c r="U49"/>
  <c r="U14"/>
  <c r="U25"/>
  <c r="U27"/>
  <c r="U13"/>
  <c r="U10"/>
  <c r="U54"/>
  <c r="U5"/>
  <c r="U42"/>
  <c r="U51"/>
  <c r="U29"/>
  <c r="U22"/>
  <c r="U26"/>
  <c r="U34"/>
  <c r="U47"/>
  <c r="U31"/>
  <c r="U19"/>
  <c r="U55"/>
  <c r="U17"/>
  <c r="U46"/>
  <c r="U39"/>
  <c r="U50"/>
  <c r="U16"/>
  <c r="U32"/>
  <c r="U52"/>
  <c r="U44"/>
  <c r="U18"/>
  <c r="U53"/>
  <c r="U43"/>
  <c r="U37"/>
  <c r="U28"/>
  <c r="U2"/>
  <c r="J4"/>
  <c r="J24"/>
  <c r="J8"/>
  <c r="J38"/>
  <c r="J20"/>
  <c r="J49"/>
  <c r="J14"/>
  <c r="J25"/>
  <c r="J27"/>
  <c r="J13"/>
  <c r="J10"/>
  <c r="J54"/>
  <c r="J5"/>
  <c r="J42"/>
  <c r="J51"/>
  <c r="J29"/>
  <c r="J22"/>
  <c r="J26"/>
  <c r="J34"/>
  <c r="J47"/>
  <c r="J31"/>
  <c r="J19"/>
  <c r="J55"/>
  <c r="J17"/>
  <c r="J46"/>
  <c r="J39"/>
  <c r="J50"/>
  <c r="J16"/>
  <c r="J32"/>
  <c r="J52"/>
  <c r="J44"/>
  <c r="J18"/>
  <c r="J53"/>
  <c r="J43"/>
  <c r="J37"/>
  <c r="J28"/>
  <c r="J2"/>
  <c r="AC2"/>
  <c r="AA4"/>
  <c r="AA24"/>
  <c r="AA8"/>
  <c r="AA38"/>
  <c r="AA20"/>
  <c r="AA49"/>
  <c r="AA14"/>
  <c r="AA25"/>
  <c r="AA27"/>
  <c r="AA13"/>
  <c r="AA10"/>
  <c r="AA54"/>
  <c r="AA5"/>
  <c r="AA42"/>
  <c r="AA51"/>
  <c r="AA29"/>
  <c r="AA22"/>
  <c r="AA26"/>
  <c r="AA34"/>
  <c r="AA47"/>
  <c r="AA31"/>
  <c r="AA19"/>
  <c r="AA55"/>
  <c r="AA17"/>
  <c r="AA46"/>
  <c r="AA39"/>
  <c r="AA50"/>
  <c r="AA16"/>
  <c r="AA32"/>
  <c r="AA52"/>
  <c r="AA44"/>
  <c r="AA18"/>
  <c r="AA53"/>
  <c r="AA43"/>
  <c r="AA37"/>
  <c r="AA28"/>
  <c r="AA2"/>
  <c r="H17"/>
  <c r="W28"/>
  <c r="P28"/>
  <c r="L28"/>
  <c r="W18"/>
  <c r="P18"/>
  <c r="L18"/>
  <c r="H18"/>
  <c r="R63"/>
  <c r="S63"/>
  <c r="Q63"/>
  <c r="W29"/>
  <c r="P29"/>
  <c r="L29"/>
  <c r="H29"/>
  <c r="W65"/>
  <c r="V63"/>
  <c r="W37"/>
  <c r="W43"/>
  <c r="W53"/>
  <c r="W44"/>
  <c r="W52"/>
  <c r="W32"/>
  <c r="W16"/>
  <c r="W50"/>
  <c r="W39"/>
  <c r="W46"/>
  <c r="W17"/>
  <c r="W55"/>
  <c r="W19"/>
  <c r="W31"/>
  <c r="W47"/>
  <c r="W34"/>
  <c r="W26"/>
  <c r="W22"/>
  <c r="W42"/>
  <c r="W51"/>
  <c r="W5"/>
  <c r="W54"/>
  <c r="W10"/>
  <c r="W13"/>
  <c r="W27"/>
  <c r="W25"/>
  <c r="W14"/>
  <c r="W49"/>
  <c r="W20"/>
  <c r="W38"/>
  <c r="W8"/>
  <c r="W24"/>
  <c r="W4"/>
  <c r="W2"/>
  <c r="H65"/>
  <c r="G63"/>
  <c r="H4"/>
  <c r="H24"/>
  <c r="H8"/>
  <c r="H38"/>
  <c r="H20"/>
  <c r="H49"/>
  <c r="H14"/>
  <c r="H25"/>
  <c r="H27"/>
  <c r="H13"/>
  <c r="H10"/>
  <c r="H54"/>
  <c r="H5"/>
  <c r="H51"/>
  <c r="H42"/>
  <c r="H22"/>
  <c r="H26"/>
  <c r="H34"/>
  <c r="H47"/>
  <c r="H31"/>
  <c r="H19"/>
  <c r="H55"/>
  <c r="H46"/>
  <c r="H39"/>
  <c r="H50"/>
  <c r="H16"/>
  <c r="H32"/>
  <c r="H52"/>
  <c r="H44"/>
  <c r="H53"/>
  <c r="H43"/>
  <c r="H37"/>
  <c r="H2"/>
  <c r="P65"/>
  <c r="L65"/>
  <c r="Y63"/>
  <c r="N63"/>
  <c r="AB63"/>
  <c r="Z63"/>
  <c r="X63"/>
  <c r="T63"/>
  <c r="O63"/>
  <c r="M63"/>
  <c r="K63"/>
  <c r="I63"/>
  <c r="P42"/>
  <c r="P22"/>
  <c r="P26"/>
  <c r="P34"/>
  <c r="P47"/>
  <c r="P31"/>
  <c r="P19"/>
  <c r="P55"/>
  <c r="P17"/>
  <c r="L42"/>
  <c r="L22"/>
  <c r="L26"/>
  <c r="L34"/>
  <c r="L47"/>
  <c r="L31"/>
  <c r="L19"/>
  <c r="L55"/>
  <c r="P37"/>
  <c r="L37"/>
  <c r="P43"/>
  <c r="L43"/>
  <c r="P53"/>
  <c r="L53"/>
  <c r="P44"/>
  <c r="L44"/>
  <c r="P52"/>
  <c r="L52"/>
  <c r="P32"/>
  <c r="L32"/>
  <c r="P16"/>
  <c r="L16"/>
  <c r="P50"/>
  <c r="L50"/>
  <c r="P39"/>
  <c r="L39"/>
  <c r="P46"/>
  <c r="L46"/>
  <c r="L17"/>
  <c r="P51"/>
  <c r="L51"/>
  <c r="P5"/>
  <c r="L5"/>
  <c r="P54"/>
  <c r="L54"/>
  <c r="P10"/>
  <c r="L10"/>
  <c r="P13"/>
  <c r="L13"/>
  <c r="P27"/>
  <c r="L27"/>
  <c r="P25"/>
  <c r="L25"/>
  <c r="P14"/>
  <c r="L14"/>
  <c r="P49"/>
  <c r="L49"/>
  <c r="P20"/>
  <c r="L20"/>
  <c r="P38"/>
  <c r="L38"/>
  <c r="P8"/>
  <c r="L8"/>
  <c r="P24"/>
  <c r="L24"/>
  <c r="P4"/>
  <c r="L4"/>
  <c r="P2"/>
  <c r="L2"/>
  <c r="C76" i="2" l="1"/>
  <c r="AD55" i="1"/>
  <c r="AD54"/>
  <c r="AC63"/>
  <c r="AD65"/>
  <c r="AD48"/>
  <c r="AD45"/>
  <c r="AD36"/>
  <c r="AD41"/>
  <c r="AD33"/>
  <c r="AD35"/>
  <c r="AD40"/>
  <c r="AD30"/>
  <c r="AD23"/>
  <c r="AD21"/>
  <c r="AD6"/>
  <c r="AD15"/>
  <c r="AD2"/>
  <c r="AD20"/>
  <c r="AD52"/>
  <c r="AD38"/>
  <c r="AD10"/>
  <c r="AD22"/>
  <c r="AD44"/>
  <c r="AD43"/>
  <c r="AD11"/>
  <c r="AD12"/>
  <c r="AD9"/>
  <c r="AD26"/>
  <c r="AD13"/>
  <c r="AD7"/>
  <c r="AD27"/>
  <c r="AD5"/>
  <c r="AD50"/>
  <c r="AD18"/>
  <c r="AD4"/>
  <c r="AD53"/>
  <c r="AD34"/>
  <c r="AD24"/>
  <c r="AD14"/>
  <c r="AD17"/>
  <c r="AD47"/>
  <c r="AD49"/>
  <c r="AD51"/>
  <c r="AD46"/>
  <c r="AD16"/>
  <c r="AD37"/>
  <c r="AD31"/>
  <c r="AD29"/>
  <c r="AD28"/>
  <c r="AD42"/>
  <c r="AD8"/>
  <c r="AD25"/>
  <c r="AD39"/>
  <c r="AD32"/>
  <c r="AD19"/>
  <c r="L63"/>
  <c r="AA63"/>
  <c r="H63"/>
  <c r="P63"/>
  <c r="W63"/>
  <c r="U63"/>
  <c r="J63"/>
  <c r="AD63" l="1"/>
  <c r="C67"/>
  <c r="AE63"/>
</calcChain>
</file>

<file path=xl/sharedStrings.xml><?xml version="1.0" encoding="utf-8"?>
<sst xmlns="http://schemas.openxmlformats.org/spreadsheetml/2006/main" count="762" uniqueCount="318">
  <si>
    <t>Benutzername</t>
  </si>
  <si>
    <t>Vornamen</t>
  </si>
  <si>
    <t>Name</t>
  </si>
  <si>
    <t>Kennzeichen</t>
  </si>
  <si>
    <t>von - bis</t>
  </si>
  <si>
    <t>WWS</t>
  </si>
  <si>
    <t>WWS €</t>
  </si>
  <si>
    <t>WWG</t>
  </si>
  <si>
    <t>WWG €</t>
  </si>
  <si>
    <t>K u.K</t>
  </si>
  <si>
    <t>K u. K. Sp.</t>
  </si>
  <si>
    <t>F-Tisch</t>
  </si>
  <si>
    <t>F-Tisch €</t>
  </si>
  <si>
    <t>Button</t>
  </si>
  <si>
    <t>Button €</t>
  </si>
  <si>
    <t>Ü-Nacht</t>
  </si>
  <si>
    <t>Ü-Nacht €</t>
  </si>
  <si>
    <t>Total</t>
  </si>
  <si>
    <t>Der Zapfer</t>
  </si>
  <si>
    <t>Liza &amp; Magnar</t>
  </si>
  <si>
    <t>Reiter</t>
  </si>
  <si>
    <t>MI MR 1947</t>
  </si>
  <si>
    <t>Asur10</t>
  </si>
  <si>
    <t>Katrin &amp; Ulf</t>
  </si>
  <si>
    <t>Tetzner</t>
  </si>
  <si>
    <t>DD KU 8691</t>
  </si>
  <si>
    <t>PeryJudith</t>
  </si>
  <si>
    <t>Judith &amp; Periklis</t>
  </si>
  <si>
    <t>Stavropoulos</t>
  </si>
  <si>
    <t>GI JP 383</t>
  </si>
  <si>
    <t>Zugvogel</t>
  </si>
  <si>
    <t>Renate &amp; Dieter</t>
  </si>
  <si>
    <t>Seidel</t>
  </si>
  <si>
    <t>ES AA 8241</t>
  </si>
  <si>
    <t>Frodo</t>
  </si>
  <si>
    <t>Anke &amp; Olaf</t>
  </si>
  <si>
    <t>Süßmann</t>
  </si>
  <si>
    <t>Heinz Günter &amp; Anita Franziska</t>
  </si>
  <si>
    <t>Göbel</t>
  </si>
  <si>
    <t>NE QQ 227</t>
  </si>
  <si>
    <t>Harry</t>
  </si>
  <si>
    <t>Kirsten &amp; Harry</t>
  </si>
  <si>
    <t>Brocks</t>
  </si>
  <si>
    <t>SL HB 561</t>
  </si>
  <si>
    <t>HWN</t>
  </si>
  <si>
    <t>Helga &amp; Harry-Wolfgang</t>
  </si>
  <si>
    <t>Nemitz</t>
  </si>
  <si>
    <t>VIE HH 651</t>
  </si>
  <si>
    <t>Heiner</t>
  </si>
  <si>
    <t>Annemarie &amp; Heinrich</t>
  </si>
  <si>
    <t>Hertle</t>
  </si>
  <si>
    <t>IN HK 557</t>
  </si>
  <si>
    <t>ahrens</t>
  </si>
  <si>
    <t>Monika &amp; Helmut</t>
  </si>
  <si>
    <t>Ahrens</t>
  </si>
  <si>
    <t>HL A 1001</t>
  </si>
  <si>
    <t>memorex56</t>
  </si>
  <si>
    <t>Sonja &amp; Manfred</t>
  </si>
  <si>
    <t>Saust</t>
  </si>
  <si>
    <t>FL SM 32</t>
  </si>
  <si>
    <t>OHZ WQ 543</t>
  </si>
  <si>
    <t>Lfd. Nr.</t>
  </si>
  <si>
    <t>W&amp;K-G</t>
  </si>
  <si>
    <t>W&amp;KG €</t>
  </si>
  <si>
    <t>soco</t>
  </si>
  <si>
    <t>Sonja &amp; Cord</t>
  </si>
  <si>
    <t>Wätjen / Finken</t>
  </si>
  <si>
    <t>Hartmut</t>
  </si>
  <si>
    <t>Bertha &amp; Hartmut</t>
  </si>
  <si>
    <t>Kunst</t>
  </si>
  <si>
    <t>RD HK 986</t>
  </si>
  <si>
    <t>pgeiger</t>
  </si>
  <si>
    <t>Gabriele &amp; Paul</t>
  </si>
  <si>
    <t>Geiger</t>
  </si>
  <si>
    <t>HD PG 109</t>
  </si>
  <si>
    <t>Annegerd</t>
  </si>
  <si>
    <t>Annemarie &amp; Gerhard</t>
  </si>
  <si>
    <t>König</t>
  </si>
  <si>
    <t>WL GA 2013</t>
  </si>
  <si>
    <t>Zichiener</t>
  </si>
  <si>
    <t>Silvia &amp; Hartmut</t>
  </si>
  <si>
    <t>Richter</t>
  </si>
  <si>
    <t>MK SH 9813</t>
  </si>
  <si>
    <t>Gisela &amp; Winfried</t>
  </si>
  <si>
    <t>Tuschmann</t>
  </si>
  <si>
    <t>MG TU 34</t>
  </si>
  <si>
    <t>Börni</t>
  </si>
  <si>
    <t>Anne &amp; Bernd</t>
  </si>
  <si>
    <t>Schriddels</t>
  </si>
  <si>
    <t>NE BA 1501</t>
  </si>
  <si>
    <t>HobbyCharly</t>
  </si>
  <si>
    <t>Conny &amp; Carl</t>
  </si>
  <si>
    <t>Ruf</t>
  </si>
  <si>
    <t>OG FA 206</t>
  </si>
  <si>
    <t>wolleflieger</t>
  </si>
  <si>
    <t>Wolarz</t>
  </si>
  <si>
    <t>B MZ 960</t>
  </si>
  <si>
    <t>Peter OB</t>
  </si>
  <si>
    <t>Gertrud und Peter</t>
  </si>
  <si>
    <t>Kuzniak</t>
  </si>
  <si>
    <t>OB GP 44</t>
  </si>
  <si>
    <t>Womo2015</t>
  </si>
  <si>
    <t>Renate &amp; Frank</t>
  </si>
  <si>
    <t>Tuchtenhagen</t>
  </si>
  <si>
    <t>AW RT 15</t>
  </si>
  <si>
    <t>herwig1</t>
  </si>
  <si>
    <t>Maria &amp; Herwig</t>
  </si>
  <si>
    <t>Goldhahn</t>
  </si>
  <si>
    <t>BN GT 88</t>
  </si>
  <si>
    <t>Schildi</t>
  </si>
  <si>
    <t>Rölz</t>
  </si>
  <si>
    <t>WZ HM 87</t>
  </si>
  <si>
    <t>Heddagerd</t>
  </si>
  <si>
    <t>Hedda &amp; Gerd</t>
  </si>
  <si>
    <t>Machelett / Schnieder</t>
  </si>
  <si>
    <t>EN GH 1943</t>
  </si>
  <si>
    <t>benoloni</t>
  </si>
  <si>
    <t>Gerstbauer</t>
  </si>
  <si>
    <t>WE-240-AZ</t>
  </si>
  <si>
    <t>Toledo56</t>
  </si>
  <si>
    <t>Elke &amp; Werner</t>
  </si>
  <si>
    <t>Gross / Essers</t>
  </si>
  <si>
    <t>D WE 1706</t>
  </si>
  <si>
    <t>Stephan</t>
  </si>
  <si>
    <t>Annette &amp; Stephan</t>
  </si>
  <si>
    <t>Liß</t>
  </si>
  <si>
    <t>NF L 939</t>
  </si>
  <si>
    <t>Marokko</t>
  </si>
  <si>
    <t>Toni</t>
  </si>
  <si>
    <t>Düpmann</t>
  </si>
  <si>
    <t>GT CT 2000</t>
  </si>
  <si>
    <t>Rainheinrich</t>
  </si>
  <si>
    <t>Obermeier</t>
  </si>
  <si>
    <t>SR HO 12</t>
  </si>
  <si>
    <t>aramata20</t>
  </si>
  <si>
    <t>Gudrun &amp; Jochem</t>
  </si>
  <si>
    <t>Raschke</t>
  </si>
  <si>
    <t>B JK 2414</t>
  </si>
  <si>
    <t>Carlito</t>
  </si>
  <si>
    <t>Astrid &amp; Karl</t>
  </si>
  <si>
    <t>Stürmer</t>
  </si>
  <si>
    <t>SU K 3957</t>
  </si>
  <si>
    <t>Dagmar &amp; Thomas</t>
  </si>
  <si>
    <t>geronimo</t>
  </si>
  <si>
    <t>Christa &amp; Burckhard</t>
  </si>
  <si>
    <t>Burwitz-Fey / Fey</t>
  </si>
  <si>
    <t>GL CB 100</t>
  </si>
  <si>
    <t>Motorrad</t>
  </si>
  <si>
    <t>Schnauferl</t>
  </si>
  <si>
    <t>E-Bike</t>
  </si>
  <si>
    <t>Getränke</t>
  </si>
  <si>
    <t>Schorch</t>
  </si>
  <si>
    <t>Anke &amp; Ingo</t>
  </si>
  <si>
    <t>Stratmann / Wiens</t>
  </si>
  <si>
    <t>Jens P.</t>
  </si>
  <si>
    <t>Monika &amp; Jens</t>
  </si>
  <si>
    <t>Praefke</t>
  </si>
  <si>
    <t>HL PP 1010</t>
  </si>
  <si>
    <t>Max</t>
  </si>
  <si>
    <t>Correna &amp; Michael</t>
  </si>
  <si>
    <t>Herfurth</t>
  </si>
  <si>
    <t>ES CM 999</t>
  </si>
  <si>
    <t>Dagmar &amp; Herbert</t>
  </si>
  <si>
    <t>Meyerhoff</t>
  </si>
  <si>
    <t>WHV HM 400</t>
  </si>
  <si>
    <t>Womohobby</t>
  </si>
  <si>
    <t>Holzwurm519</t>
  </si>
  <si>
    <t>Maria &amp; Ludger</t>
  </si>
  <si>
    <t>Lachmann</t>
  </si>
  <si>
    <t>BOT ML 826</t>
  </si>
  <si>
    <t>Meenzer</t>
  </si>
  <si>
    <t>Renate &amp; Michael</t>
  </si>
  <si>
    <t>Hummel</t>
  </si>
  <si>
    <t>MZ MU 94</t>
  </si>
  <si>
    <t>elligarcia</t>
  </si>
  <si>
    <t>Grube</t>
  </si>
  <si>
    <t>.</t>
  </si>
  <si>
    <t>25.05. - 28.05.</t>
  </si>
  <si>
    <t>Bettenst.</t>
  </si>
  <si>
    <t>Bettenst. €</t>
  </si>
  <si>
    <t>24.05. - 29.05.</t>
  </si>
  <si>
    <t>Spanferkel</t>
  </si>
  <si>
    <t>G. z. Spanf.</t>
  </si>
  <si>
    <t>Spanf. €</t>
  </si>
  <si>
    <t>G. Span. €</t>
  </si>
  <si>
    <t>Kalkulation (65 Fahrzeuge):</t>
  </si>
  <si>
    <t>24.05. - 28.05.</t>
  </si>
  <si>
    <t>Klucki</t>
  </si>
  <si>
    <t>Elke &amp; Andreas</t>
  </si>
  <si>
    <t>Bauer / Kluck</t>
  </si>
  <si>
    <t>OH AE 2103</t>
  </si>
  <si>
    <t>bacchuswhv</t>
  </si>
  <si>
    <t>Gisela &amp; Dieter</t>
  </si>
  <si>
    <t>Breunig</t>
  </si>
  <si>
    <t>BB GB 905</t>
  </si>
  <si>
    <t>21.05. - 29.05.</t>
  </si>
  <si>
    <t>hgcumbre</t>
  </si>
  <si>
    <t>Gerlinde &amp; Heinz-Günter</t>
  </si>
  <si>
    <t>Böttcher</t>
  </si>
  <si>
    <t>HH HG 961</t>
  </si>
  <si>
    <t>Ireper</t>
  </si>
  <si>
    <t>Johanna &amp; Frank</t>
  </si>
  <si>
    <t>Buchner</t>
  </si>
  <si>
    <t>WSF JF 999</t>
  </si>
  <si>
    <t>Günther</t>
  </si>
  <si>
    <t>Sieglinde &amp; Günther</t>
  </si>
  <si>
    <t>Schüssler</t>
  </si>
  <si>
    <t>OH RA 201</t>
  </si>
  <si>
    <t>22.05. - 28.05.</t>
  </si>
  <si>
    <t>23.05. - 28.05.</t>
  </si>
  <si>
    <t>Rosemarie &amp; Heinrich</t>
  </si>
  <si>
    <t>Ducato98</t>
  </si>
  <si>
    <t>bpmaler</t>
  </si>
  <si>
    <t>Veronika &amp; Bernd</t>
  </si>
  <si>
    <t>Röder / Pander</t>
  </si>
  <si>
    <t>B RP 9191</t>
  </si>
  <si>
    <t>Otefle</t>
  </si>
  <si>
    <t>Wiebke &amp; Konrad</t>
  </si>
  <si>
    <t>Kruse</t>
  </si>
  <si>
    <t>SHG WC 100</t>
  </si>
  <si>
    <t>26.05. - 28.05.</t>
  </si>
  <si>
    <t>25.05. - 29.05.</t>
  </si>
  <si>
    <t>19.05. - 29.05.</t>
  </si>
  <si>
    <t>GM E 111</t>
  </si>
  <si>
    <t>Tuschi 34</t>
  </si>
  <si>
    <t>21.05 - 31.05.</t>
  </si>
  <si>
    <t>Cawie</t>
  </si>
  <si>
    <t>Stefanie &amp; Bernd</t>
  </si>
  <si>
    <t>Casper / Wiem</t>
  </si>
  <si>
    <t>PI BW 6262</t>
  </si>
  <si>
    <t>baluvie</t>
  </si>
  <si>
    <t>Merve &amp; Hans-Ulrich</t>
  </si>
  <si>
    <t>Maskort / Drepper</t>
  </si>
  <si>
    <t>VIE UM 168</t>
  </si>
  <si>
    <t>peppone</t>
  </si>
  <si>
    <t>Petra &amp; Jörg</t>
  </si>
  <si>
    <t>Berends</t>
  </si>
  <si>
    <t>WF PJ 322</t>
  </si>
  <si>
    <t>Alfons</t>
  </si>
  <si>
    <t>Manuela &amp; Alfons</t>
  </si>
  <si>
    <t>Kellner</t>
  </si>
  <si>
    <t>HI AA 71</t>
  </si>
  <si>
    <t>1 (Renate/Renate)</t>
  </si>
  <si>
    <t>LB OA 926</t>
  </si>
  <si>
    <t>MiCa</t>
  </si>
  <si>
    <t>Michaela &amp; Carsten</t>
  </si>
  <si>
    <t>Seebeck</t>
  </si>
  <si>
    <t>HB M 9808</t>
  </si>
  <si>
    <t>Rolferich</t>
  </si>
  <si>
    <t>Christiane &amp; Rolf</t>
  </si>
  <si>
    <t>Sindermann</t>
  </si>
  <si>
    <t>BS RS 2707</t>
  </si>
  <si>
    <t>23.05. - 30.05.</t>
  </si>
  <si>
    <t>Camperfan</t>
  </si>
  <si>
    <t>Udo &amp; Marcel</t>
  </si>
  <si>
    <t>Fassmann</t>
  </si>
  <si>
    <t>MG XT 605</t>
  </si>
  <si>
    <t>1 (Camperfan/Marcel)</t>
  </si>
  <si>
    <t>Norbert</t>
  </si>
  <si>
    <t>Lofotie</t>
  </si>
  <si>
    <t>Monika &amp; Frank</t>
  </si>
  <si>
    <t>Opitz</t>
  </si>
  <si>
    <t>SZ FO 102</t>
  </si>
  <si>
    <t>wolfweltweit</t>
  </si>
  <si>
    <t>Sabine &amp; Wolf</t>
  </si>
  <si>
    <t>Henze</t>
  </si>
  <si>
    <t>1 (Hartmut)</t>
  </si>
  <si>
    <t>togucio</t>
  </si>
  <si>
    <t>Magdalene &amp; Augustin</t>
  </si>
  <si>
    <t>Tomecki</t>
  </si>
  <si>
    <t>MA AC 553</t>
  </si>
  <si>
    <t>lpti</t>
  </si>
  <si>
    <t>Marion &amp; Jürgen</t>
  </si>
  <si>
    <t>Bentel</t>
  </si>
  <si>
    <t>WaMo</t>
  </si>
  <si>
    <t>Sybille &amp; Walter</t>
  </si>
  <si>
    <t>Kolz</t>
  </si>
  <si>
    <t>BM WS 3333</t>
  </si>
  <si>
    <t>bestätigt</t>
  </si>
  <si>
    <t>TomHann</t>
  </si>
  <si>
    <t>Petra &amp; Thomas</t>
  </si>
  <si>
    <t>Apel / Grabitz</t>
  </si>
  <si>
    <t>H XD 585</t>
  </si>
  <si>
    <t>RD WS 675</t>
  </si>
  <si>
    <t>PF JM 6364</t>
  </si>
  <si>
    <t>Kate</t>
  </si>
  <si>
    <t xml:space="preserve">Irmtraud, Heike, Timmy, Oliver David </t>
  </si>
  <si>
    <t>Kremer / Böer</t>
  </si>
  <si>
    <t>SO IK 1053</t>
  </si>
  <si>
    <t>GM IW 50</t>
  </si>
  <si>
    <t>25.05. - 27.05.</t>
  </si>
  <si>
    <t>15,00 € kommen nachträglich</t>
  </si>
  <si>
    <t>aktualisiert am 16.03.2017</t>
  </si>
  <si>
    <t>Summe</t>
  </si>
  <si>
    <t>Ursula &amp; Harry</t>
  </si>
  <si>
    <t>Stellplatz</t>
  </si>
  <si>
    <t>Weißwurst</t>
  </si>
  <si>
    <t>Günni</t>
  </si>
  <si>
    <t>Angelika &amp; Günter</t>
  </si>
  <si>
    <t>Burghardt</t>
  </si>
  <si>
    <t>GS GB 88</t>
  </si>
  <si>
    <t>Einnahmen</t>
  </si>
  <si>
    <t>Ausgaben</t>
  </si>
  <si>
    <t>Brezen</t>
  </si>
  <si>
    <t>(Überschuss)</t>
  </si>
  <si>
    <t>Zelt</t>
  </si>
  <si>
    <t>Gesamtbilanz</t>
  </si>
  <si>
    <t>zu verwenden für den Erhalt der Webseite</t>
  </si>
  <si>
    <t>Summe (real)</t>
  </si>
  <si>
    <t>Summe (kakuliert</t>
  </si>
  <si>
    <t>Wurst</t>
  </si>
  <si>
    <t>21.05  - 31.05.</t>
  </si>
  <si>
    <t>Spende f. Kuchen</t>
  </si>
  <si>
    <t>(für Zelt, s. unten)</t>
  </si>
  <si>
    <t>Spende Werner</t>
  </si>
  <si>
    <t>Spende Hartmut</t>
  </si>
  <si>
    <t>Kaffeespende Bar</t>
  </si>
  <si>
    <t>Kaffespende s. oben)</t>
  </si>
</sst>
</file>

<file path=xl/styles.xml><?xml version="1.0" encoding="utf-8"?>
<styleSheet xmlns="http://schemas.openxmlformats.org/spreadsheetml/2006/main">
  <numFmts count="4">
    <numFmt numFmtId="164" formatCode="#,##0.00\ [$€-407];[Red]\-#,##0.00\ [$€-407]"/>
    <numFmt numFmtId="165" formatCode="#.00"/>
    <numFmt numFmtId="166" formatCode="#,##0.00&quot; €&quot;"/>
    <numFmt numFmtId="167" formatCode="#,##0.00\ &quot;€&quot;"/>
  </numFmts>
  <fonts count="11"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.5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b/>
      <u val="double"/>
      <sz val="11"/>
      <color rgb="FF000000"/>
      <name val="Arial"/>
      <family val="2"/>
    </font>
    <font>
      <sz val="11"/>
      <name val="Arial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  <fill>
      <patternFill patternType="solid">
        <fgColor indexed="65"/>
        <bgColor auto="1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30">
    <xf numFmtId="0" fontId="0" fillId="0" borderId="0" xfId="0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/>
    <xf numFmtId="49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1" xfId="0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0" fillId="2" borderId="1" xfId="0" applyFill="1" applyBorder="1"/>
    <xf numFmtId="167" fontId="0" fillId="2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/>
    <xf numFmtId="4" fontId="0" fillId="0" borderId="0" xfId="0" applyNumberFormat="1" applyFill="1"/>
    <xf numFmtId="4" fontId="0" fillId="0" borderId="0" xfId="0" applyNumberFormat="1"/>
    <xf numFmtId="4" fontId="1" fillId="0" borderId="0" xfId="0" applyNumberFormat="1" applyFont="1" applyFill="1" applyBorder="1" applyAlignment="1">
      <alignment horizontal="left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Fill="1" applyBorder="1"/>
    <xf numFmtId="4" fontId="0" fillId="0" borderId="0" xfId="0" applyNumberFormat="1" applyFill="1" applyBorder="1"/>
    <xf numFmtId="49" fontId="0" fillId="0" borderId="0" xfId="0" applyNumberFormat="1" applyFont="1" applyFill="1" applyBorder="1" applyAlignment="1">
      <alignment horizontal="left" vertical="center"/>
    </xf>
    <xf numFmtId="167" fontId="6" fillId="2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167" fontId="0" fillId="5" borderId="1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7" fontId="0" fillId="0" borderId="3" xfId="0" applyNumberFormat="1" applyFont="1" applyFill="1" applyBorder="1" applyAlignment="1">
      <alignment horizontal="right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67" fontId="0" fillId="6" borderId="0" xfId="0" applyNumberFormat="1" applyFont="1" applyFill="1" applyBorder="1" applyAlignment="1">
      <alignment horizontal="right"/>
    </xf>
    <xf numFmtId="4" fontId="1" fillId="6" borderId="0" xfId="0" applyNumberFormat="1" applyFont="1" applyFill="1" applyBorder="1" applyAlignment="1">
      <alignment horizontal="center"/>
    </xf>
    <xf numFmtId="49" fontId="0" fillId="6" borderId="0" xfId="0" applyNumberFormat="1" applyFont="1" applyFill="1" applyBorder="1"/>
    <xf numFmtId="165" fontId="0" fillId="6" borderId="0" xfId="0" applyNumberFormat="1" applyFont="1" applyFill="1" applyBorder="1" applyAlignment="1">
      <alignment horizontal="right"/>
    </xf>
    <xf numFmtId="0" fontId="0" fillId="6" borderId="0" xfId="0" applyFill="1"/>
    <xf numFmtId="0" fontId="4" fillId="6" borderId="0" xfId="0" applyFont="1" applyFill="1" applyAlignment="1">
      <alignment horizontal="center"/>
    </xf>
    <xf numFmtId="4" fontId="0" fillId="6" borderId="0" xfId="0" applyNumberFormat="1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0" fontId="0" fillId="6" borderId="0" xfId="0" applyFont="1" applyFill="1" applyBorder="1" applyAlignment="1">
      <alignment horizontal="center"/>
    </xf>
    <xf numFmtId="164" fontId="0" fillId="6" borderId="0" xfId="0" applyNumberFormat="1" applyFont="1" applyFill="1" applyBorder="1" applyAlignment="1">
      <alignment horizontal="center"/>
    </xf>
    <xf numFmtId="167" fontId="1" fillId="6" borderId="1" xfId="0" applyNumberFormat="1" applyFont="1" applyFill="1" applyBorder="1" applyAlignment="1"/>
    <xf numFmtId="166" fontId="0" fillId="6" borderId="0" xfId="0" applyNumberFormat="1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4" fontId="0" fillId="6" borderId="0" xfId="0" applyNumberFormat="1" applyFill="1"/>
    <xf numFmtId="167" fontId="0" fillId="6" borderId="0" xfId="0" applyNumberFormat="1" applyFill="1"/>
    <xf numFmtId="0" fontId="0" fillId="7" borderId="1" xfId="0" applyFill="1" applyBorder="1"/>
    <xf numFmtId="4" fontId="0" fillId="7" borderId="1" xfId="0" applyNumberForma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horizontal="center"/>
    </xf>
    <xf numFmtId="49" fontId="0" fillId="7" borderId="0" xfId="0" applyNumberFormat="1" applyFont="1" applyFill="1" applyBorder="1"/>
    <xf numFmtId="165" fontId="0" fillId="7" borderId="0" xfId="0" applyNumberFormat="1" applyFont="1" applyFill="1" applyBorder="1" applyAlignment="1">
      <alignment horizontal="right"/>
    </xf>
    <xf numFmtId="0" fontId="0" fillId="7" borderId="0" xfId="0" applyFont="1" applyFill="1" applyBorder="1"/>
    <xf numFmtId="0" fontId="0" fillId="7" borderId="0" xfId="0" applyFill="1"/>
    <xf numFmtId="4" fontId="0" fillId="7" borderId="0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/>
    <xf numFmtId="167" fontId="1" fillId="3" borderId="1" xfId="0" applyNumberFormat="1" applyFont="1" applyFill="1" applyBorder="1" applyAlignment="1"/>
    <xf numFmtId="4" fontId="1" fillId="4" borderId="0" xfId="0" applyNumberFormat="1" applyFont="1" applyFill="1" applyBorder="1" applyAlignment="1"/>
    <xf numFmtId="4" fontId="9" fillId="4" borderId="4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/>
    </xf>
    <xf numFmtId="4" fontId="9" fillId="7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4" fontId="0" fillId="7" borderId="1" xfId="0" applyNumberFormat="1" applyFill="1" applyBorder="1" applyAlignment="1">
      <alignment horizontal="center" vertical="center"/>
    </xf>
    <xf numFmtId="1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67" fontId="0" fillId="7" borderId="1" xfId="0" applyNumberFormat="1" applyFont="1" applyFill="1" applyBorder="1" applyAlignment="1">
      <alignment vertical="center"/>
    </xf>
    <xf numFmtId="4" fontId="9" fillId="7" borderId="0" xfId="0" applyNumberFormat="1" applyFont="1" applyFill="1" applyBorder="1" applyAlignment="1">
      <alignment vertical="center"/>
    </xf>
    <xf numFmtId="167" fontId="1" fillId="8" borderId="1" xfId="0" applyNumberFormat="1" applyFont="1" applyFill="1" applyBorder="1" applyAlignment="1"/>
    <xf numFmtId="49" fontId="0" fillId="8" borderId="0" xfId="0" applyNumberFormat="1" applyFill="1" applyBorder="1"/>
    <xf numFmtId="4" fontId="9" fillId="9" borderId="0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/>
    <xf numFmtId="167" fontId="1" fillId="6" borderId="0" xfId="0" applyNumberFormat="1" applyFont="1" applyFill="1" applyBorder="1" applyAlignment="1"/>
    <xf numFmtId="0" fontId="0" fillId="7" borderId="6" xfId="0" applyFill="1" applyBorder="1"/>
    <xf numFmtId="167" fontId="0" fillId="2" borderId="6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/>
    </xf>
    <xf numFmtId="49" fontId="10" fillId="7" borderId="0" xfId="0" applyNumberFormat="1" applyFont="1" applyFill="1" applyBorder="1"/>
    <xf numFmtId="0" fontId="0" fillId="7" borderId="0" xfId="0" applyFill="1" applyBorder="1"/>
    <xf numFmtId="167" fontId="0" fillId="7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167" fontId="1" fillId="3" borderId="5" xfId="0" applyNumberFormat="1" applyFont="1" applyFill="1" applyBorder="1" applyAlignment="1"/>
    <xf numFmtId="4" fontId="4" fillId="3" borderId="0" xfId="0" applyNumberFormat="1" applyFont="1" applyFill="1"/>
    <xf numFmtId="4" fontId="0" fillId="10" borderId="0" xfId="0" applyNumberFormat="1" applyFill="1"/>
    <xf numFmtId="0" fontId="0" fillId="0" borderId="0" xfId="0" applyFill="1" applyAlignment="1">
      <alignment horizontal="left"/>
    </xf>
    <xf numFmtId="0" fontId="4" fillId="0" borderId="0" xfId="0" applyFont="1" applyFill="1"/>
    <xf numFmtId="1" fontId="4" fillId="6" borderId="0" xfId="0" applyNumberFormat="1" applyFont="1" applyFill="1" applyBorder="1" applyAlignment="1">
      <alignment horizontal="center"/>
    </xf>
    <xf numFmtId="167" fontId="4" fillId="6" borderId="0" xfId="0" applyNumberFormat="1" applyFont="1" applyFill="1" applyBorder="1" applyAlignment="1">
      <alignment horizontal="right"/>
    </xf>
    <xf numFmtId="167" fontId="4" fillId="6" borderId="0" xfId="0" applyNumberFormat="1" applyFont="1" applyFill="1"/>
    <xf numFmtId="0" fontId="0" fillId="6" borderId="0" xfId="0" applyFill="1" applyBorder="1" applyAlignment="1">
      <alignment horizontal="right"/>
    </xf>
    <xf numFmtId="167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167" fontId="0" fillId="0" borderId="0" xfId="0" applyNumberFormat="1" applyFill="1"/>
  </cellXfs>
  <cellStyles count="2">
    <cellStyle name="Standard" xfId="0" builtinId="0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50"/>
  <sheetViews>
    <sheetView zoomScaleNormal="100" workbookViewId="0">
      <pane xSplit="4" topLeftCell="Z1" activePane="topRight" state="frozen"/>
      <selection pane="topRight" activeCell="X76" sqref="X76"/>
    </sheetView>
  </sheetViews>
  <sheetFormatPr baseColWidth="10" defaultRowHeight="13.8"/>
  <cols>
    <col min="1" max="1" width="8.69921875" style="19" customWidth="1"/>
    <col min="2" max="2" width="17" customWidth="1"/>
    <col min="3" max="3" width="31" customWidth="1"/>
    <col min="4" max="4" width="21" customWidth="1"/>
    <col min="5" max="5" width="12.69921875" customWidth="1"/>
    <col min="6" max="6" width="15.09765625" style="17" customWidth="1"/>
    <col min="7" max="7" width="10.69921875" style="17" customWidth="1"/>
    <col min="8" max="8" width="10.69921875" customWidth="1"/>
    <col min="9" max="9" width="10.69921875" style="17" customWidth="1"/>
    <col min="10" max="12" width="10.69921875" customWidth="1"/>
    <col min="13" max="13" width="10.69921875" style="17" customWidth="1"/>
    <col min="14" max="14" width="10.69921875" customWidth="1"/>
    <col min="15" max="15" width="10.69921875" style="17" customWidth="1"/>
    <col min="16" max="16" width="10.69921875" customWidth="1"/>
    <col min="17" max="19" width="10.69921875" style="43" customWidth="1"/>
    <col min="20" max="20" width="10.69921875" style="17" customWidth="1"/>
    <col min="21" max="21" width="10.69921875" customWidth="1"/>
    <col min="22" max="22" width="10.69921875" style="17" customWidth="1"/>
    <col min="23" max="23" width="10.69921875" customWidth="1"/>
    <col min="24" max="24" width="12.5" style="17" customWidth="1"/>
    <col min="25" max="25" width="10.69921875" customWidth="1"/>
    <col min="26" max="26" width="10.69921875" style="17" customWidth="1"/>
    <col min="27" max="27" width="10.69921875" customWidth="1"/>
    <col min="28" max="28" width="10.69921875" style="17" customWidth="1"/>
    <col min="29" max="29" width="10.69921875" customWidth="1"/>
    <col min="30" max="30" width="11.8984375" customWidth="1"/>
    <col min="31" max="31" width="10.69921875" style="40"/>
  </cols>
  <sheetData>
    <row r="1" spans="1:39" s="8" customFormat="1">
      <c r="A1" s="18" t="s">
        <v>61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62</v>
      </c>
      <c r="H1" s="2" t="s">
        <v>63</v>
      </c>
      <c r="I1" s="3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3" t="s">
        <v>11</v>
      </c>
      <c r="P1" s="4" t="s">
        <v>12</v>
      </c>
      <c r="Q1" s="3" t="s">
        <v>147</v>
      </c>
      <c r="R1" s="3" t="s">
        <v>148</v>
      </c>
      <c r="S1" s="3" t="s">
        <v>149</v>
      </c>
      <c r="T1" s="3" t="s">
        <v>181</v>
      </c>
      <c r="U1" s="5" t="s">
        <v>183</v>
      </c>
      <c r="V1" s="2" t="s">
        <v>182</v>
      </c>
      <c r="W1" s="2" t="s">
        <v>184</v>
      </c>
      <c r="X1" s="3" t="s">
        <v>13</v>
      </c>
      <c r="Y1" s="5" t="s">
        <v>14</v>
      </c>
      <c r="Z1" s="3" t="s">
        <v>15</v>
      </c>
      <c r="AA1" s="6" t="s">
        <v>16</v>
      </c>
      <c r="AB1" s="6" t="s">
        <v>178</v>
      </c>
      <c r="AC1" s="6" t="s">
        <v>179</v>
      </c>
      <c r="AD1" s="5" t="s">
        <v>17</v>
      </c>
      <c r="AE1" s="41" t="s">
        <v>292</v>
      </c>
      <c r="AF1" s="7"/>
      <c r="AG1" s="7"/>
      <c r="AH1" s="7"/>
      <c r="AI1" s="7"/>
      <c r="AJ1" s="7"/>
      <c r="AK1" s="7"/>
      <c r="AL1" s="7"/>
      <c r="AM1" s="7"/>
    </row>
    <row r="2" spans="1:39" s="8" customFormat="1">
      <c r="A2" s="20">
        <v>1</v>
      </c>
      <c r="B2" s="48" t="s">
        <v>18</v>
      </c>
      <c r="C2" s="21" t="s">
        <v>19</v>
      </c>
      <c r="D2" s="21" t="s">
        <v>20</v>
      </c>
      <c r="E2" s="21" t="s">
        <v>21</v>
      </c>
      <c r="F2" s="24" t="s">
        <v>180</v>
      </c>
      <c r="G2" s="26">
        <v>1</v>
      </c>
      <c r="H2" s="34">
        <f>SUM(G2*4)</f>
        <v>4</v>
      </c>
      <c r="I2" s="26">
        <v>1</v>
      </c>
      <c r="J2" s="34">
        <f>SUM(I2*3)</f>
        <v>3</v>
      </c>
      <c r="K2" s="26">
        <v>1</v>
      </c>
      <c r="L2" s="34">
        <f>SUM(K2*2)</f>
        <v>2</v>
      </c>
      <c r="M2" s="23">
        <v>2</v>
      </c>
      <c r="N2" s="34">
        <v>0</v>
      </c>
      <c r="O2" s="26">
        <v>1</v>
      </c>
      <c r="P2" s="34">
        <f>SUM(O2*4)</f>
        <v>4</v>
      </c>
      <c r="Q2" s="26"/>
      <c r="R2" s="26"/>
      <c r="S2" s="26"/>
      <c r="T2" s="26">
        <v>2</v>
      </c>
      <c r="U2" s="34">
        <f>SUM(T2*10.5)</f>
        <v>21</v>
      </c>
      <c r="V2" s="26">
        <v>2</v>
      </c>
      <c r="W2" s="34">
        <f>SUM(V2*4)</f>
        <v>8</v>
      </c>
      <c r="X2" s="26"/>
      <c r="Y2" s="34"/>
      <c r="Z2" s="26">
        <v>5</v>
      </c>
      <c r="AA2" s="34">
        <f>SUM(Z2*13)</f>
        <v>65</v>
      </c>
      <c r="AB2" s="26">
        <v>6</v>
      </c>
      <c r="AC2" s="34">
        <f>SUM(AB2*1)</f>
        <v>6</v>
      </c>
      <c r="AD2" s="93">
        <f>SUM(H2,J2,L2,N2,P2,U2,W2,Y2,AA2,AC2)</f>
        <v>113</v>
      </c>
      <c r="AE2" s="95" t="s">
        <v>278</v>
      </c>
      <c r="AF2" s="94"/>
      <c r="AG2" s="9"/>
      <c r="AH2" s="9"/>
      <c r="AI2" s="9"/>
      <c r="AJ2" s="10"/>
      <c r="AK2" s="11"/>
      <c r="AL2" s="9"/>
      <c r="AM2" s="11"/>
    </row>
    <row r="3" spans="1:39" s="8" customFormat="1">
      <c r="A3" s="20">
        <v>2</v>
      </c>
      <c r="B3" s="21" t="s">
        <v>274</v>
      </c>
      <c r="C3" s="21" t="s">
        <v>275</v>
      </c>
      <c r="D3" s="21" t="s">
        <v>276</v>
      </c>
      <c r="E3" s="21" t="s">
        <v>277</v>
      </c>
      <c r="F3" s="24" t="s">
        <v>186</v>
      </c>
      <c r="G3" s="26">
        <v>2</v>
      </c>
      <c r="H3" s="34">
        <f>SUM(G3*4)</f>
        <v>8</v>
      </c>
      <c r="I3" s="26">
        <v>1</v>
      </c>
      <c r="J3" s="34">
        <f>SUM(I3*3)</f>
        <v>3</v>
      </c>
      <c r="K3" s="26">
        <v>2</v>
      </c>
      <c r="L3" s="34">
        <f>SUM(K3*2)</f>
        <v>4</v>
      </c>
      <c r="M3" s="23"/>
      <c r="N3" s="34"/>
      <c r="O3" s="26">
        <v>2</v>
      </c>
      <c r="P3" s="34">
        <f>SUM(O3*4)</f>
        <v>8</v>
      </c>
      <c r="Q3" s="26"/>
      <c r="R3" s="26">
        <v>1</v>
      </c>
      <c r="S3" s="26"/>
      <c r="T3" s="26"/>
      <c r="U3" s="34"/>
      <c r="V3" s="26">
        <v>2</v>
      </c>
      <c r="W3" s="34">
        <f>SUM(V3*4)</f>
        <v>8</v>
      </c>
      <c r="X3" s="26"/>
      <c r="Y3" s="34"/>
      <c r="Z3" s="26">
        <v>4</v>
      </c>
      <c r="AA3" s="34">
        <f>SUM(Z3*13)</f>
        <v>52</v>
      </c>
      <c r="AB3" s="26">
        <v>8</v>
      </c>
      <c r="AC3" s="34">
        <f>SUM(AB3*1)</f>
        <v>8</v>
      </c>
      <c r="AD3" s="93">
        <f>SUM(H3,J3,L3,N3,P3,U3,W3,Y3,AA3,AC3)</f>
        <v>91</v>
      </c>
      <c r="AE3" s="95" t="s">
        <v>278</v>
      </c>
      <c r="AF3" s="94"/>
      <c r="AG3" s="9"/>
      <c r="AH3" s="9"/>
      <c r="AI3" s="9"/>
      <c r="AJ3" s="10"/>
      <c r="AK3" s="11"/>
      <c r="AL3" s="9"/>
      <c r="AM3" s="11"/>
    </row>
    <row r="4" spans="1:39" s="8" customFormat="1">
      <c r="A4" s="20">
        <v>3</v>
      </c>
      <c r="B4" s="48" t="s">
        <v>22</v>
      </c>
      <c r="C4" s="21" t="s">
        <v>23</v>
      </c>
      <c r="D4" s="21" t="s">
        <v>24</v>
      </c>
      <c r="E4" s="21" t="s">
        <v>25</v>
      </c>
      <c r="F4" s="24" t="s">
        <v>177</v>
      </c>
      <c r="G4" s="26">
        <v>2</v>
      </c>
      <c r="H4" s="34">
        <f t="shared" ref="H4" si="0">SUM(G4*4)</f>
        <v>8</v>
      </c>
      <c r="I4" s="26">
        <v>0</v>
      </c>
      <c r="J4" s="34">
        <f t="shared" ref="J4" si="1">SUM(I4*3)</f>
        <v>0</v>
      </c>
      <c r="K4" s="26">
        <v>0</v>
      </c>
      <c r="L4" s="34">
        <f t="shared" ref="L4" si="2">SUM(K4*2)</f>
        <v>0</v>
      </c>
      <c r="M4" s="23">
        <v>1</v>
      </c>
      <c r="N4" s="34">
        <v>0</v>
      </c>
      <c r="O4" s="26">
        <v>2</v>
      </c>
      <c r="P4" s="34">
        <f t="shared" ref="P4" si="3">SUM(O4*4)</f>
        <v>8</v>
      </c>
      <c r="Q4" s="26"/>
      <c r="R4" s="26"/>
      <c r="S4" s="26"/>
      <c r="T4" s="26">
        <v>2</v>
      </c>
      <c r="U4" s="34">
        <f t="shared" ref="U4" si="4">SUM(T4*10.5)</f>
        <v>21</v>
      </c>
      <c r="V4" s="26">
        <v>2</v>
      </c>
      <c r="W4" s="34">
        <f t="shared" ref="W4" si="5">SUM(V4*4)</f>
        <v>8</v>
      </c>
      <c r="X4" s="26"/>
      <c r="Y4" s="34"/>
      <c r="Z4" s="26">
        <v>3</v>
      </c>
      <c r="AA4" s="34">
        <f t="shared" ref="AA4" si="6">SUM(Z4*13)</f>
        <v>39</v>
      </c>
      <c r="AB4" s="26">
        <v>6</v>
      </c>
      <c r="AC4" s="34">
        <f t="shared" ref="AC4" si="7">SUM(AB4*1)</f>
        <v>6</v>
      </c>
      <c r="AD4" s="93">
        <f t="shared" ref="AD4" si="8">SUM(H4,J4,L4,N4,P4,U4,W4,Y4,AA4,AC4)</f>
        <v>90</v>
      </c>
      <c r="AE4" s="95" t="s">
        <v>278</v>
      </c>
      <c r="AF4" s="94"/>
      <c r="AG4" s="44"/>
      <c r="AH4" s="9"/>
      <c r="AI4" s="9"/>
      <c r="AJ4" s="10"/>
      <c r="AK4" s="11"/>
      <c r="AL4" s="9"/>
      <c r="AM4" s="11"/>
    </row>
    <row r="5" spans="1:39" s="8" customFormat="1">
      <c r="A5" s="20">
        <v>4</v>
      </c>
      <c r="B5" s="48" t="s">
        <v>71</v>
      </c>
      <c r="C5" s="21" t="s">
        <v>72</v>
      </c>
      <c r="D5" s="21" t="s">
        <v>73</v>
      </c>
      <c r="E5" s="21" t="s">
        <v>74</v>
      </c>
      <c r="F5" s="24" t="s">
        <v>186</v>
      </c>
      <c r="G5" s="26">
        <v>2</v>
      </c>
      <c r="H5" s="34">
        <f>SUM(G5*4)</f>
        <v>8</v>
      </c>
      <c r="I5" s="26">
        <v>2</v>
      </c>
      <c r="J5" s="34">
        <f>SUM(I5*3)</f>
        <v>6</v>
      </c>
      <c r="K5" s="26">
        <v>2</v>
      </c>
      <c r="L5" s="34">
        <f>SUM(K5*2)</f>
        <v>4</v>
      </c>
      <c r="M5" s="23">
        <v>2</v>
      </c>
      <c r="N5" s="34">
        <v>10</v>
      </c>
      <c r="O5" s="26">
        <v>1</v>
      </c>
      <c r="P5" s="34">
        <f>SUM(O5*4)</f>
        <v>4</v>
      </c>
      <c r="Q5" s="26"/>
      <c r="R5" s="26">
        <v>1</v>
      </c>
      <c r="S5" s="26"/>
      <c r="T5" s="26">
        <v>2</v>
      </c>
      <c r="U5" s="34">
        <f>SUM(T5*10.5)</f>
        <v>21</v>
      </c>
      <c r="V5" s="26">
        <v>2</v>
      </c>
      <c r="W5" s="34">
        <f>SUM(V5*4)</f>
        <v>8</v>
      </c>
      <c r="X5" s="26"/>
      <c r="Y5" s="34"/>
      <c r="Z5" s="26">
        <v>4</v>
      </c>
      <c r="AA5" s="34">
        <f>SUM(Z5*13)</f>
        <v>52</v>
      </c>
      <c r="AB5" s="26">
        <v>8</v>
      </c>
      <c r="AC5" s="34">
        <f>SUM(AB5*1)</f>
        <v>8</v>
      </c>
      <c r="AD5" s="93">
        <f>SUM(H5,J5,L5,N5,P5,U5,W5,Y5,AA5,AC5)</f>
        <v>121</v>
      </c>
      <c r="AE5" s="95" t="s">
        <v>278</v>
      </c>
      <c r="AF5" s="94"/>
      <c r="AG5" s="9"/>
      <c r="AH5" s="9"/>
      <c r="AI5" s="9"/>
      <c r="AJ5" s="10"/>
      <c r="AK5" s="12"/>
      <c r="AL5" s="9"/>
      <c r="AM5" s="12"/>
    </row>
    <row r="6" spans="1:39" s="8" customFormat="1">
      <c r="A6" s="20">
        <v>5</v>
      </c>
      <c r="B6" s="35" t="s">
        <v>187</v>
      </c>
      <c r="C6" s="21" t="s">
        <v>188</v>
      </c>
      <c r="D6" s="21" t="s">
        <v>189</v>
      </c>
      <c r="E6" s="21" t="s">
        <v>190</v>
      </c>
      <c r="F6" s="24" t="s">
        <v>177</v>
      </c>
      <c r="G6" s="26">
        <v>2</v>
      </c>
      <c r="H6" s="34">
        <f t="shared" ref="H6:H15" si="9">SUM(G6*4)</f>
        <v>8</v>
      </c>
      <c r="I6" s="26">
        <v>0</v>
      </c>
      <c r="J6" s="34">
        <f t="shared" ref="J6:J15" si="10">SUM(I6*3)</f>
        <v>0</v>
      </c>
      <c r="K6" s="26">
        <v>0</v>
      </c>
      <c r="L6" s="34">
        <f t="shared" ref="L6:L15" si="11">SUM(K6*2)</f>
        <v>0</v>
      </c>
      <c r="M6" s="23">
        <v>2</v>
      </c>
      <c r="N6" s="34">
        <v>0</v>
      </c>
      <c r="O6" s="26">
        <v>2</v>
      </c>
      <c r="P6" s="34">
        <f t="shared" ref="P6:P15" si="12">SUM(O6*4)</f>
        <v>8</v>
      </c>
      <c r="Q6" s="26"/>
      <c r="R6" s="26"/>
      <c r="S6" s="26"/>
      <c r="T6" s="26">
        <v>2</v>
      </c>
      <c r="U6" s="34">
        <f t="shared" ref="U6:U15" si="13">SUM(T6*10.5)</f>
        <v>21</v>
      </c>
      <c r="V6" s="26">
        <v>2</v>
      </c>
      <c r="W6" s="34">
        <f t="shared" ref="W6:W15" si="14">SUM(V6*4)</f>
        <v>8</v>
      </c>
      <c r="X6" s="26">
        <v>2</v>
      </c>
      <c r="Y6" s="47">
        <v>0</v>
      </c>
      <c r="Z6" s="26">
        <v>3</v>
      </c>
      <c r="AA6" s="34">
        <f t="shared" ref="AA6:AA15" si="15">SUM(Z6*13)</f>
        <v>39</v>
      </c>
      <c r="AB6" s="26">
        <v>6</v>
      </c>
      <c r="AC6" s="34">
        <f t="shared" ref="AC6:AC15" si="16">SUM(AB6*1)</f>
        <v>6</v>
      </c>
      <c r="AD6" s="93">
        <f t="shared" ref="AD6:AD15" si="17">SUM(H6,J6,L6,N6,P6,U6,W6,Y6,AA6,AC6)</f>
        <v>90</v>
      </c>
      <c r="AE6" s="95" t="s">
        <v>278</v>
      </c>
      <c r="AF6" s="9"/>
      <c r="AG6" s="9"/>
      <c r="AH6" s="9"/>
      <c r="AI6" s="9"/>
      <c r="AJ6" s="10"/>
      <c r="AK6" s="12"/>
      <c r="AL6" s="9"/>
      <c r="AM6" s="12"/>
    </row>
    <row r="7" spans="1:39" s="8" customFormat="1">
      <c r="A7" s="20">
        <v>6</v>
      </c>
      <c r="B7" s="21" t="s">
        <v>191</v>
      </c>
      <c r="C7" s="21" t="s">
        <v>192</v>
      </c>
      <c r="D7" s="21" t="s">
        <v>193</v>
      </c>
      <c r="E7" s="21" t="s">
        <v>194</v>
      </c>
      <c r="F7" s="24" t="s">
        <v>177</v>
      </c>
      <c r="G7" s="26">
        <v>2</v>
      </c>
      <c r="H7" s="34">
        <f t="shared" si="9"/>
        <v>8</v>
      </c>
      <c r="I7" s="26">
        <v>2</v>
      </c>
      <c r="J7" s="34">
        <f t="shared" si="10"/>
        <v>6</v>
      </c>
      <c r="K7" s="26">
        <v>2</v>
      </c>
      <c r="L7" s="34">
        <f t="shared" si="11"/>
        <v>4</v>
      </c>
      <c r="M7" s="23">
        <v>2</v>
      </c>
      <c r="N7" s="34">
        <v>10</v>
      </c>
      <c r="O7" s="26">
        <v>2</v>
      </c>
      <c r="P7" s="34">
        <f t="shared" si="12"/>
        <v>8</v>
      </c>
      <c r="Q7" s="26"/>
      <c r="R7" s="26"/>
      <c r="S7" s="26"/>
      <c r="T7" s="26">
        <v>2</v>
      </c>
      <c r="U7" s="34">
        <f t="shared" si="13"/>
        <v>21</v>
      </c>
      <c r="V7" s="26">
        <v>2</v>
      </c>
      <c r="W7" s="34">
        <f t="shared" si="14"/>
        <v>8</v>
      </c>
      <c r="X7" s="26"/>
      <c r="Y7" s="34"/>
      <c r="Z7" s="26">
        <v>3</v>
      </c>
      <c r="AA7" s="34">
        <f t="shared" si="15"/>
        <v>39</v>
      </c>
      <c r="AB7" s="26">
        <v>6</v>
      </c>
      <c r="AC7" s="34">
        <f t="shared" si="16"/>
        <v>6</v>
      </c>
      <c r="AD7" s="93">
        <f t="shared" si="17"/>
        <v>110</v>
      </c>
      <c r="AE7" s="95" t="s">
        <v>278</v>
      </c>
      <c r="AF7" s="9"/>
      <c r="AG7" s="9"/>
      <c r="AH7" s="9"/>
      <c r="AI7" s="9"/>
      <c r="AJ7" s="10"/>
      <c r="AK7" s="12"/>
      <c r="AL7" s="9"/>
      <c r="AM7" s="12"/>
    </row>
    <row r="8" spans="1:39" s="8" customFormat="1">
      <c r="A8" s="20">
        <v>7</v>
      </c>
      <c r="B8" s="48" t="s">
        <v>30</v>
      </c>
      <c r="C8" s="21" t="s">
        <v>31</v>
      </c>
      <c r="D8" s="21" t="s">
        <v>32</v>
      </c>
      <c r="E8" s="21" t="s">
        <v>33</v>
      </c>
      <c r="F8" s="24" t="s">
        <v>195</v>
      </c>
      <c r="G8" s="26">
        <v>2</v>
      </c>
      <c r="H8" s="34">
        <f>SUM(G8*4)</f>
        <v>8</v>
      </c>
      <c r="I8" s="26">
        <v>1</v>
      </c>
      <c r="J8" s="34">
        <f>SUM(I8*3)</f>
        <v>3</v>
      </c>
      <c r="K8" s="26">
        <v>0</v>
      </c>
      <c r="L8" s="34">
        <f>SUM(K8*2)</f>
        <v>0</v>
      </c>
      <c r="M8" s="23">
        <v>2</v>
      </c>
      <c r="N8" s="34"/>
      <c r="O8" s="26">
        <v>2</v>
      </c>
      <c r="P8" s="34">
        <f>SUM(O8*4)</f>
        <v>8</v>
      </c>
      <c r="Q8" s="26"/>
      <c r="R8" s="26"/>
      <c r="S8" s="26">
        <v>2</v>
      </c>
      <c r="T8" s="26">
        <v>2</v>
      </c>
      <c r="U8" s="34">
        <f>SUM(T8*10.5)</f>
        <v>21</v>
      </c>
      <c r="V8" s="26">
        <v>2</v>
      </c>
      <c r="W8" s="34">
        <f>SUM(V8*4)</f>
        <v>8</v>
      </c>
      <c r="X8" s="26"/>
      <c r="Y8" s="34"/>
      <c r="Z8" s="26">
        <v>8</v>
      </c>
      <c r="AA8" s="34">
        <f>SUM(Z8*13)</f>
        <v>104</v>
      </c>
      <c r="AB8" s="26">
        <v>16</v>
      </c>
      <c r="AC8" s="34">
        <f>SUM(AB8*1)</f>
        <v>16</v>
      </c>
      <c r="AD8" s="93">
        <f>SUM(H8,J8,L8,N8,P8,U8,W8,Y8,AA8,AC8)</f>
        <v>168</v>
      </c>
      <c r="AE8" s="95" t="s">
        <v>278</v>
      </c>
      <c r="AF8" s="9"/>
      <c r="AG8" s="9"/>
      <c r="AH8" s="9"/>
      <c r="AI8" s="9"/>
      <c r="AJ8" s="10"/>
      <c r="AK8" s="12"/>
      <c r="AL8" s="9"/>
      <c r="AM8" s="12"/>
    </row>
    <row r="9" spans="1:39" s="8" customFormat="1">
      <c r="A9" s="20">
        <v>8</v>
      </c>
      <c r="B9" s="21" t="s">
        <v>196</v>
      </c>
      <c r="C9" s="21" t="s">
        <v>197</v>
      </c>
      <c r="D9" s="21" t="s">
        <v>198</v>
      </c>
      <c r="E9" s="21" t="s">
        <v>199</v>
      </c>
      <c r="F9" s="24" t="s">
        <v>186</v>
      </c>
      <c r="G9" s="26">
        <v>2</v>
      </c>
      <c r="H9" s="34">
        <f t="shared" si="9"/>
        <v>8</v>
      </c>
      <c r="I9" s="26">
        <v>2</v>
      </c>
      <c r="J9" s="34">
        <f t="shared" si="10"/>
        <v>6</v>
      </c>
      <c r="K9" s="26">
        <v>2</v>
      </c>
      <c r="L9" s="34">
        <f t="shared" si="11"/>
        <v>4</v>
      </c>
      <c r="M9" s="23">
        <v>2</v>
      </c>
      <c r="N9" s="34"/>
      <c r="O9" s="26">
        <v>2</v>
      </c>
      <c r="P9" s="34">
        <f t="shared" si="12"/>
        <v>8</v>
      </c>
      <c r="Q9" s="26"/>
      <c r="R9" s="26"/>
      <c r="S9" s="26"/>
      <c r="T9" s="26">
        <v>2</v>
      </c>
      <c r="U9" s="34">
        <f t="shared" si="13"/>
        <v>21</v>
      </c>
      <c r="V9" s="26">
        <v>2</v>
      </c>
      <c r="W9" s="34">
        <f t="shared" si="14"/>
        <v>8</v>
      </c>
      <c r="X9" s="26"/>
      <c r="Y9" s="34"/>
      <c r="Z9" s="26">
        <v>4</v>
      </c>
      <c r="AA9" s="34">
        <f t="shared" si="15"/>
        <v>52</v>
      </c>
      <c r="AB9" s="26">
        <v>8</v>
      </c>
      <c r="AC9" s="34">
        <f t="shared" si="16"/>
        <v>8</v>
      </c>
      <c r="AD9" s="93">
        <f t="shared" si="17"/>
        <v>115</v>
      </c>
      <c r="AE9" s="95" t="s">
        <v>278</v>
      </c>
      <c r="AF9" s="9"/>
      <c r="AG9" s="9"/>
      <c r="AH9" s="9"/>
      <c r="AI9" s="9"/>
      <c r="AJ9" s="10"/>
      <c r="AK9" s="12"/>
      <c r="AL9" s="9"/>
      <c r="AM9" s="12"/>
    </row>
    <row r="10" spans="1:39" s="8" customFormat="1">
      <c r="A10" s="20">
        <v>9</v>
      </c>
      <c r="B10" s="48" t="s">
        <v>64</v>
      </c>
      <c r="C10" s="21" t="s">
        <v>65</v>
      </c>
      <c r="D10" s="21" t="s">
        <v>66</v>
      </c>
      <c r="E10" s="21" t="s">
        <v>60</v>
      </c>
      <c r="F10" s="24" t="s">
        <v>180</v>
      </c>
      <c r="G10" s="26">
        <v>2</v>
      </c>
      <c r="H10" s="34">
        <f>SUM(G10*4)</f>
        <v>8</v>
      </c>
      <c r="I10" s="26">
        <v>1</v>
      </c>
      <c r="J10" s="34">
        <f>SUM(I10*3)</f>
        <v>3</v>
      </c>
      <c r="K10" s="26">
        <v>2</v>
      </c>
      <c r="L10" s="34">
        <f>SUM(K10*2)</f>
        <v>4</v>
      </c>
      <c r="M10" s="23">
        <v>2</v>
      </c>
      <c r="N10" s="34">
        <v>10</v>
      </c>
      <c r="O10" s="26">
        <v>2</v>
      </c>
      <c r="P10" s="34">
        <f>SUM(O10*4)</f>
        <v>8</v>
      </c>
      <c r="Q10" s="26"/>
      <c r="R10" s="26"/>
      <c r="S10" s="26">
        <v>2</v>
      </c>
      <c r="T10" s="26">
        <v>2</v>
      </c>
      <c r="U10" s="34">
        <f>SUM(T10*10.5)</f>
        <v>21</v>
      </c>
      <c r="V10" s="26">
        <v>2</v>
      </c>
      <c r="W10" s="34">
        <f>SUM(V10*4)</f>
        <v>8</v>
      </c>
      <c r="X10" s="26"/>
      <c r="Y10" s="34"/>
      <c r="Z10" s="26">
        <v>5</v>
      </c>
      <c r="AA10" s="34">
        <f>SUM(Z10*13)</f>
        <v>65</v>
      </c>
      <c r="AB10" s="26">
        <v>8</v>
      </c>
      <c r="AC10" s="34">
        <f>SUM(AB10*1)</f>
        <v>8</v>
      </c>
      <c r="AD10" s="93">
        <f>SUM(H10,J10,L10,N10,P10,U10,W10,Y10,AA10,AC10)</f>
        <v>135</v>
      </c>
      <c r="AE10" s="95" t="s">
        <v>278</v>
      </c>
      <c r="AF10" s="9"/>
      <c r="AG10" s="9"/>
      <c r="AH10" s="9"/>
      <c r="AI10" s="9"/>
      <c r="AJ10" s="10"/>
      <c r="AK10" s="12"/>
      <c r="AL10" s="9"/>
      <c r="AM10" s="12"/>
    </row>
    <row r="11" spans="1:39" s="8" customFormat="1">
      <c r="A11" s="20">
        <v>10</v>
      </c>
      <c r="B11" s="35" t="s">
        <v>200</v>
      </c>
      <c r="C11" s="21" t="s">
        <v>201</v>
      </c>
      <c r="D11" s="21" t="s">
        <v>202</v>
      </c>
      <c r="E11" s="21" t="s">
        <v>203</v>
      </c>
      <c r="F11" s="24" t="s">
        <v>186</v>
      </c>
      <c r="G11" s="26">
        <v>2</v>
      </c>
      <c r="H11" s="34">
        <f t="shared" si="9"/>
        <v>8</v>
      </c>
      <c r="I11" s="26">
        <v>2</v>
      </c>
      <c r="J11" s="34">
        <f t="shared" si="10"/>
        <v>6</v>
      </c>
      <c r="K11" s="26">
        <v>2</v>
      </c>
      <c r="L11" s="34">
        <f t="shared" si="11"/>
        <v>4</v>
      </c>
      <c r="M11" s="23">
        <v>2</v>
      </c>
      <c r="N11" s="34"/>
      <c r="O11" s="26">
        <v>2</v>
      </c>
      <c r="P11" s="34">
        <f t="shared" si="12"/>
        <v>8</v>
      </c>
      <c r="Q11" s="26"/>
      <c r="R11" s="26"/>
      <c r="S11" s="26"/>
      <c r="T11" s="26">
        <v>2</v>
      </c>
      <c r="U11" s="34">
        <f t="shared" si="13"/>
        <v>21</v>
      </c>
      <c r="V11" s="26">
        <v>2</v>
      </c>
      <c r="W11" s="34">
        <f t="shared" si="14"/>
        <v>8</v>
      </c>
      <c r="X11" s="26">
        <v>2</v>
      </c>
      <c r="Y11" s="36">
        <v>0</v>
      </c>
      <c r="Z11" s="26">
        <v>4</v>
      </c>
      <c r="AA11" s="34">
        <f t="shared" si="15"/>
        <v>52</v>
      </c>
      <c r="AB11" s="26">
        <v>8</v>
      </c>
      <c r="AC11" s="34">
        <f t="shared" si="16"/>
        <v>8</v>
      </c>
      <c r="AD11" s="93">
        <f t="shared" si="17"/>
        <v>115</v>
      </c>
      <c r="AE11" s="95" t="s">
        <v>278</v>
      </c>
      <c r="AF11" s="9"/>
      <c r="AG11" s="9"/>
      <c r="AH11" s="9"/>
      <c r="AI11" s="9"/>
      <c r="AJ11" s="10"/>
      <c r="AK11" s="12"/>
      <c r="AL11" s="9"/>
      <c r="AM11" s="12"/>
    </row>
    <row r="12" spans="1:39" s="8" customFormat="1">
      <c r="A12" s="20">
        <v>11</v>
      </c>
      <c r="B12" s="35" t="s">
        <v>204</v>
      </c>
      <c r="C12" s="21" t="s">
        <v>205</v>
      </c>
      <c r="D12" s="21" t="s">
        <v>206</v>
      </c>
      <c r="E12" s="21" t="s">
        <v>207</v>
      </c>
      <c r="F12" s="24" t="s">
        <v>177</v>
      </c>
      <c r="G12" s="26">
        <v>2</v>
      </c>
      <c r="H12" s="34">
        <f t="shared" si="9"/>
        <v>8</v>
      </c>
      <c r="I12" s="26">
        <v>2</v>
      </c>
      <c r="J12" s="34">
        <f t="shared" si="10"/>
        <v>6</v>
      </c>
      <c r="K12" s="26">
        <v>2</v>
      </c>
      <c r="L12" s="34">
        <f t="shared" si="11"/>
        <v>4</v>
      </c>
      <c r="M12" s="23">
        <v>2</v>
      </c>
      <c r="N12" s="34">
        <v>3</v>
      </c>
      <c r="O12" s="26">
        <v>2</v>
      </c>
      <c r="P12" s="34">
        <f t="shared" si="12"/>
        <v>8</v>
      </c>
      <c r="Q12" s="26"/>
      <c r="R12" s="26"/>
      <c r="S12" s="26"/>
      <c r="T12" s="26">
        <v>2</v>
      </c>
      <c r="U12" s="34">
        <f t="shared" si="13"/>
        <v>21</v>
      </c>
      <c r="V12" s="26">
        <v>2</v>
      </c>
      <c r="W12" s="34">
        <f t="shared" si="14"/>
        <v>8</v>
      </c>
      <c r="X12" s="26">
        <v>2</v>
      </c>
      <c r="Y12" s="36">
        <v>0</v>
      </c>
      <c r="Z12" s="26">
        <v>3</v>
      </c>
      <c r="AA12" s="34">
        <f t="shared" si="15"/>
        <v>39</v>
      </c>
      <c r="AB12" s="26">
        <v>6</v>
      </c>
      <c r="AC12" s="34">
        <f t="shared" si="16"/>
        <v>6</v>
      </c>
      <c r="AD12" s="93">
        <f t="shared" si="17"/>
        <v>103</v>
      </c>
      <c r="AE12" s="95" t="s">
        <v>278</v>
      </c>
      <c r="AF12" s="9"/>
      <c r="AG12" s="9"/>
      <c r="AH12" s="9"/>
      <c r="AI12" s="9"/>
      <c r="AJ12" s="10"/>
      <c r="AK12" s="12"/>
      <c r="AL12" s="9"/>
      <c r="AM12" s="12"/>
    </row>
    <row r="13" spans="1:39" s="8" customFormat="1">
      <c r="A13" s="20">
        <v>12</v>
      </c>
      <c r="B13" s="48" t="s">
        <v>56</v>
      </c>
      <c r="C13" s="21" t="s">
        <v>57</v>
      </c>
      <c r="D13" s="21" t="s">
        <v>58</v>
      </c>
      <c r="E13" s="21" t="s">
        <v>59</v>
      </c>
      <c r="F13" s="24" t="s">
        <v>177</v>
      </c>
      <c r="G13" s="26">
        <v>2</v>
      </c>
      <c r="H13" s="34">
        <f>SUM(G13*4)</f>
        <v>8</v>
      </c>
      <c r="I13" s="26">
        <v>2</v>
      </c>
      <c r="J13" s="34">
        <f>SUM(I13*3)</f>
        <v>6</v>
      </c>
      <c r="K13" s="26">
        <v>2</v>
      </c>
      <c r="L13" s="34">
        <f>SUM(K13*2)</f>
        <v>4</v>
      </c>
      <c r="M13" s="23">
        <v>2</v>
      </c>
      <c r="N13" s="34"/>
      <c r="O13" s="26">
        <v>2</v>
      </c>
      <c r="P13" s="34">
        <f>SUM(O13*4)</f>
        <v>8</v>
      </c>
      <c r="Q13" s="26"/>
      <c r="R13" s="26"/>
      <c r="S13" s="26">
        <v>2</v>
      </c>
      <c r="T13" s="26">
        <v>2</v>
      </c>
      <c r="U13" s="34">
        <f>SUM(T13*10.5)</f>
        <v>21</v>
      </c>
      <c r="V13" s="26">
        <v>2</v>
      </c>
      <c r="W13" s="34">
        <f>SUM(V13*4)</f>
        <v>8</v>
      </c>
      <c r="X13" s="26"/>
      <c r="Y13" s="34"/>
      <c r="Z13" s="26">
        <v>3</v>
      </c>
      <c r="AA13" s="34">
        <f>SUM(Z13*13)</f>
        <v>39</v>
      </c>
      <c r="AB13" s="26">
        <v>6</v>
      </c>
      <c r="AC13" s="34">
        <f>SUM(AB13*1)</f>
        <v>6</v>
      </c>
      <c r="AD13" s="104">
        <f>SUM(H13,J13,L13,N13,P13,U13,W13,Y13,AA13,AC13)</f>
        <v>100</v>
      </c>
      <c r="AE13" s="95"/>
      <c r="AF13" s="9"/>
      <c r="AG13" s="9"/>
      <c r="AH13" s="9"/>
      <c r="AI13" s="9"/>
      <c r="AJ13" s="10"/>
      <c r="AK13" s="12"/>
      <c r="AL13" s="9"/>
      <c r="AM13" s="12"/>
    </row>
    <row r="14" spans="1:39" s="8" customFormat="1">
      <c r="A14" s="20">
        <v>13</v>
      </c>
      <c r="B14" s="48" t="s">
        <v>44</v>
      </c>
      <c r="C14" s="21" t="s">
        <v>45</v>
      </c>
      <c r="D14" s="21" t="s">
        <v>46</v>
      </c>
      <c r="E14" s="21" t="s">
        <v>47</v>
      </c>
      <c r="F14" s="24" t="s">
        <v>208</v>
      </c>
      <c r="G14" s="26">
        <v>2</v>
      </c>
      <c r="H14" s="34">
        <f>SUM(G14*4)</f>
        <v>8</v>
      </c>
      <c r="I14" s="26">
        <v>2</v>
      </c>
      <c r="J14" s="34">
        <f>SUM(I14*3)</f>
        <v>6</v>
      </c>
      <c r="K14" s="26">
        <v>2</v>
      </c>
      <c r="L14" s="34">
        <f>SUM(K14*2)</f>
        <v>4</v>
      </c>
      <c r="M14" s="23">
        <v>2</v>
      </c>
      <c r="N14" s="34">
        <v>10</v>
      </c>
      <c r="O14" s="26">
        <v>2</v>
      </c>
      <c r="P14" s="34">
        <f>SUM(O14*4)</f>
        <v>8</v>
      </c>
      <c r="Q14" s="26"/>
      <c r="R14" s="26"/>
      <c r="S14" s="26"/>
      <c r="T14" s="26">
        <v>2</v>
      </c>
      <c r="U14" s="34">
        <f>SUM(T14*10.5)</f>
        <v>21</v>
      </c>
      <c r="V14" s="26">
        <v>2</v>
      </c>
      <c r="W14" s="34">
        <f>SUM(V14*4)</f>
        <v>8</v>
      </c>
      <c r="X14" s="26"/>
      <c r="Y14" s="34"/>
      <c r="Z14" s="26">
        <v>6</v>
      </c>
      <c r="AA14" s="34">
        <f>SUM(Z14*13)</f>
        <v>78</v>
      </c>
      <c r="AB14" s="26">
        <v>12</v>
      </c>
      <c r="AC14" s="34">
        <f>SUM(AB14*1)</f>
        <v>12</v>
      </c>
      <c r="AD14" s="93">
        <f>SUM(H14,J14,L14,N14,P14,U14,W14,Y14,AA14,AC14)</f>
        <v>155</v>
      </c>
      <c r="AE14" s="95" t="s">
        <v>278</v>
      </c>
      <c r="AF14" s="45"/>
      <c r="AG14" s="9"/>
      <c r="AH14" s="9"/>
      <c r="AI14" s="9"/>
      <c r="AJ14" s="10"/>
      <c r="AK14" s="12"/>
      <c r="AL14" s="9"/>
      <c r="AM14" s="12"/>
    </row>
    <row r="15" spans="1:39" s="8" customFormat="1">
      <c r="A15" s="20">
        <v>14</v>
      </c>
      <c r="B15" s="35" t="s">
        <v>154</v>
      </c>
      <c r="C15" s="21" t="s">
        <v>155</v>
      </c>
      <c r="D15" s="21" t="s">
        <v>156</v>
      </c>
      <c r="E15" s="21" t="s">
        <v>157</v>
      </c>
      <c r="F15" s="24" t="s">
        <v>209</v>
      </c>
      <c r="G15" s="26">
        <v>2</v>
      </c>
      <c r="H15" s="34">
        <f t="shared" si="9"/>
        <v>8</v>
      </c>
      <c r="I15" s="26">
        <v>2</v>
      </c>
      <c r="J15" s="34">
        <f t="shared" si="10"/>
        <v>6</v>
      </c>
      <c r="K15" s="26">
        <v>2</v>
      </c>
      <c r="L15" s="34">
        <f t="shared" si="11"/>
        <v>4</v>
      </c>
      <c r="M15" s="23">
        <v>2</v>
      </c>
      <c r="N15" s="34">
        <v>6</v>
      </c>
      <c r="O15" s="26">
        <v>2</v>
      </c>
      <c r="P15" s="34">
        <f t="shared" si="12"/>
        <v>8</v>
      </c>
      <c r="Q15" s="26"/>
      <c r="R15" s="26"/>
      <c r="S15" s="26"/>
      <c r="T15" s="26">
        <v>2</v>
      </c>
      <c r="U15" s="34">
        <f t="shared" si="13"/>
        <v>21</v>
      </c>
      <c r="V15" s="26">
        <v>2</v>
      </c>
      <c r="W15" s="34">
        <f t="shared" si="14"/>
        <v>8</v>
      </c>
      <c r="X15" s="26">
        <v>2</v>
      </c>
      <c r="Y15" s="36">
        <v>0</v>
      </c>
      <c r="Z15" s="26">
        <v>5</v>
      </c>
      <c r="AA15" s="34">
        <f t="shared" si="15"/>
        <v>65</v>
      </c>
      <c r="AB15" s="26">
        <v>10</v>
      </c>
      <c r="AC15" s="34">
        <f t="shared" si="16"/>
        <v>10</v>
      </c>
      <c r="AD15" s="93">
        <f t="shared" si="17"/>
        <v>136</v>
      </c>
      <c r="AE15" s="95" t="s">
        <v>278</v>
      </c>
      <c r="AF15" s="9"/>
      <c r="AG15" s="9"/>
      <c r="AH15" s="9"/>
      <c r="AI15" s="9"/>
      <c r="AJ15" s="10"/>
      <c r="AK15" s="12"/>
      <c r="AL15" s="9"/>
      <c r="AM15" s="12"/>
    </row>
    <row r="16" spans="1:39" s="8" customFormat="1">
      <c r="A16" s="20">
        <v>15</v>
      </c>
      <c r="B16" s="48" t="s">
        <v>131</v>
      </c>
      <c r="C16" s="21" t="s">
        <v>210</v>
      </c>
      <c r="D16" s="21" t="s">
        <v>132</v>
      </c>
      <c r="E16" s="32" t="s">
        <v>133</v>
      </c>
      <c r="F16" s="24" t="s">
        <v>177</v>
      </c>
      <c r="G16" s="26">
        <v>2</v>
      </c>
      <c r="H16" s="34">
        <f t="shared" ref="H16:H22" si="18">SUM(G16*4)</f>
        <v>8</v>
      </c>
      <c r="I16" s="26">
        <v>2</v>
      </c>
      <c r="J16" s="34">
        <f t="shared" ref="J16:J22" si="19">SUM(I16*3)</f>
        <v>6</v>
      </c>
      <c r="K16" s="26">
        <v>2</v>
      </c>
      <c r="L16" s="34">
        <f t="shared" ref="L16:L22" si="20">SUM(K16*2)</f>
        <v>4</v>
      </c>
      <c r="M16" s="23">
        <v>2</v>
      </c>
      <c r="N16" s="34"/>
      <c r="O16" s="26">
        <v>2</v>
      </c>
      <c r="P16" s="34">
        <f t="shared" ref="P16:P47" si="21">SUM(O16*4)</f>
        <v>8</v>
      </c>
      <c r="Q16" s="26"/>
      <c r="R16" s="26"/>
      <c r="S16" s="26"/>
      <c r="T16" s="26">
        <v>2</v>
      </c>
      <c r="U16" s="34">
        <f t="shared" ref="U16:U47" si="22">SUM(T16*10.5)</f>
        <v>21</v>
      </c>
      <c r="V16" s="26">
        <v>2</v>
      </c>
      <c r="W16" s="34">
        <f t="shared" ref="W16:W47" si="23">SUM(V16*4)</f>
        <v>8</v>
      </c>
      <c r="X16" s="26"/>
      <c r="Y16" s="34"/>
      <c r="Z16" s="26">
        <v>3</v>
      </c>
      <c r="AA16" s="34">
        <f t="shared" ref="AA16:AA47" si="24">SUM(Z16*13)</f>
        <v>39</v>
      </c>
      <c r="AB16" s="26">
        <v>6</v>
      </c>
      <c r="AC16" s="34">
        <f t="shared" ref="AC16:AC47" si="25">SUM(AB16*1)</f>
        <v>6</v>
      </c>
      <c r="AD16" s="93">
        <f>SUM(H16,J16,L16,N16,P16,U16,W16,Y16,AA16,AC16)</f>
        <v>100</v>
      </c>
      <c r="AE16" s="95" t="s">
        <v>278</v>
      </c>
      <c r="AF16" s="9"/>
      <c r="AG16" s="9"/>
      <c r="AH16" s="9"/>
      <c r="AI16" s="9"/>
      <c r="AJ16" s="10"/>
      <c r="AK16" s="12"/>
      <c r="AL16" s="9"/>
      <c r="AM16" s="12"/>
    </row>
    <row r="17" spans="1:39" s="8" customFormat="1">
      <c r="A17" s="20">
        <v>16</v>
      </c>
      <c r="B17" s="49" t="s">
        <v>112</v>
      </c>
      <c r="C17" s="21" t="s">
        <v>113</v>
      </c>
      <c r="D17" s="21" t="s">
        <v>114</v>
      </c>
      <c r="E17" s="21" t="s">
        <v>115</v>
      </c>
      <c r="F17" s="24" t="s">
        <v>209</v>
      </c>
      <c r="G17" s="26">
        <v>2</v>
      </c>
      <c r="H17" s="34">
        <f t="shared" si="18"/>
        <v>8</v>
      </c>
      <c r="I17" s="26">
        <v>2</v>
      </c>
      <c r="J17" s="34">
        <f t="shared" si="19"/>
        <v>6</v>
      </c>
      <c r="K17" s="26">
        <v>2</v>
      </c>
      <c r="L17" s="34">
        <f t="shared" si="20"/>
        <v>4</v>
      </c>
      <c r="M17" s="23">
        <v>2</v>
      </c>
      <c r="N17" s="34">
        <v>10</v>
      </c>
      <c r="O17" s="26">
        <v>2</v>
      </c>
      <c r="P17" s="34">
        <f t="shared" si="21"/>
        <v>8</v>
      </c>
      <c r="Q17" s="26"/>
      <c r="R17" s="26"/>
      <c r="S17" s="26"/>
      <c r="T17" s="26">
        <v>2</v>
      </c>
      <c r="U17" s="34">
        <f t="shared" si="22"/>
        <v>21</v>
      </c>
      <c r="V17" s="26">
        <v>2</v>
      </c>
      <c r="W17" s="34">
        <f t="shared" si="23"/>
        <v>8</v>
      </c>
      <c r="X17" s="26"/>
      <c r="Y17" s="34"/>
      <c r="Z17" s="26">
        <v>5</v>
      </c>
      <c r="AA17" s="34">
        <f t="shared" si="24"/>
        <v>65</v>
      </c>
      <c r="AB17" s="26">
        <v>10</v>
      </c>
      <c r="AC17" s="34">
        <f t="shared" si="25"/>
        <v>10</v>
      </c>
      <c r="AD17" s="93">
        <f>SUM(H17,J17,L17,N17,P17,U17,W17,Y17,AA17,AC17)</f>
        <v>140</v>
      </c>
      <c r="AE17" s="95" t="s">
        <v>278</v>
      </c>
      <c r="AF17" s="9"/>
      <c r="AG17" s="9"/>
      <c r="AH17" s="9"/>
      <c r="AI17" s="9"/>
      <c r="AJ17" s="10"/>
      <c r="AK17" s="12"/>
      <c r="AL17" s="9"/>
      <c r="AM17" s="12"/>
    </row>
    <row r="18" spans="1:39" s="8" customFormat="1">
      <c r="A18" s="20">
        <v>17</v>
      </c>
      <c r="B18" s="48" t="s">
        <v>165</v>
      </c>
      <c r="C18" s="21" t="s">
        <v>162</v>
      </c>
      <c r="D18" s="21" t="s">
        <v>163</v>
      </c>
      <c r="E18" s="21" t="s">
        <v>164</v>
      </c>
      <c r="F18" s="24" t="s">
        <v>177</v>
      </c>
      <c r="G18" s="26">
        <v>2</v>
      </c>
      <c r="H18" s="34">
        <f t="shared" si="18"/>
        <v>8</v>
      </c>
      <c r="I18" s="26">
        <v>1</v>
      </c>
      <c r="J18" s="34">
        <f t="shared" si="19"/>
        <v>3</v>
      </c>
      <c r="K18" s="26">
        <v>1</v>
      </c>
      <c r="L18" s="34">
        <f t="shared" si="20"/>
        <v>2</v>
      </c>
      <c r="M18" s="23">
        <v>1</v>
      </c>
      <c r="N18" s="34">
        <v>4</v>
      </c>
      <c r="O18" s="26">
        <v>2</v>
      </c>
      <c r="P18" s="34">
        <f t="shared" si="21"/>
        <v>8</v>
      </c>
      <c r="Q18" s="26"/>
      <c r="R18" s="26"/>
      <c r="S18" s="26"/>
      <c r="T18" s="26">
        <v>2</v>
      </c>
      <c r="U18" s="34">
        <f t="shared" si="22"/>
        <v>21</v>
      </c>
      <c r="V18" s="26">
        <v>2</v>
      </c>
      <c r="W18" s="34">
        <f t="shared" si="23"/>
        <v>8</v>
      </c>
      <c r="X18" s="26"/>
      <c r="Y18" s="34"/>
      <c r="Z18" s="26">
        <v>3</v>
      </c>
      <c r="AA18" s="34">
        <f t="shared" si="24"/>
        <v>39</v>
      </c>
      <c r="AB18" s="26">
        <v>6</v>
      </c>
      <c r="AC18" s="34">
        <f t="shared" si="25"/>
        <v>6</v>
      </c>
      <c r="AD18" s="93">
        <f>SUM(H18,J18,L18,N18,P18,U18,W18,Y18,AA18,AC18)</f>
        <v>99</v>
      </c>
      <c r="AE18" s="95" t="s">
        <v>278</v>
      </c>
      <c r="AF18" s="9"/>
      <c r="AG18" s="9"/>
      <c r="AH18" s="9"/>
      <c r="AI18" s="9"/>
      <c r="AJ18" s="10"/>
      <c r="AK18" s="12"/>
      <c r="AL18" s="9"/>
      <c r="AM18" s="12"/>
    </row>
    <row r="19" spans="1:39" s="8" customFormat="1">
      <c r="A19" s="20">
        <v>18</v>
      </c>
      <c r="B19" s="48" t="s">
        <v>105</v>
      </c>
      <c r="C19" s="21" t="s">
        <v>106</v>
      </c>
      <c r="D19" s="21" t="s">
        <v>107</v>
      </c>
      <c r="E19" s="21" t="s">
        <v>108</v>
      </c>
      <c r="F19" s="24" t="s">
        <v>177</v>
      </c>
      <c r="G19" s="26">
        <v>2</v>
      </c>
      <c r="H19" s="34">
        <f t="shared" si="18"/>
        <v>8</v>
      </c>
      <c r="I19" s="26">
        <v>2</v>
      </c>
      <c r="J19" s="34">
        <f t="shared" si="19"/>
        <v>6</v>
      </c>
      <c r="K19" s="26">
        <v>2</v>
      </c>
      <c r="L19" s="34">
        <f t="shared" si="20"/>
        <v>4</v>
      </c>
      <c r="M19" s="23"/>
      <c r="N19" s="34"/>
      <c r="O19" s="26">
        <v>2</v>
      </c>
      <c r="P19" s="34">
        <f t="shared" si="21"/>
        <v>8</v>
      </c>
      <c r="Q19" s="26"/>
      <c r="R19" s="26"/>
      <c r="S19" s="26"/>
      <c r="T19" s="26">
        <v>2</v>
      </c>
      <c r="U19" s="34">
        <f t="shared" si="22"/>
        <v>21</v>
      </c>
      <c r="V19" s="26">
        <v>2</v>
      </c>
      <c r="W19" s="34">
        <f t="shared" si="23"/>
        <v>8</v>
      </c>
      <c r="X19" s="26"/>
      <c r="Y19" s="34"/>
      <c r="Z19" s="26">
        <v>3</v>
      </c>
      <c r="AA19" s="34">
        <f t="shared" si="24"/>
        <v>39</v>
      </c>
      <c r="AB19" s="26">
        <v>6</v>
      </c>
      <c r="AC19" s="34">
        <f t="shared" si="25"/>
        <v>6</v>
      </c>
      <c r="AD19" s="93">
        <f>SUM(H19,J19,L19,N19,P19,U19,W19,Y19,AA19,AC19)</f>
        <v>100</v>
      </c>
      <c r="AE19" s="95" t="s">
        <v>278</v>
      </c>
      <c r="AF19" s="9"/>
      <c r="AG19" s="9"/>
      <c r="AH19" s="9"/>
      <c r="AI19" s="9"/>
      <c r="AJ19" s="10"/>
      <c r="AK19" s="12"/>
      <c r="AL19" s="9"/>
      <c r="AM19" s="12"/>
    </row>
    <row r="20" spans="1:39" s="8" customFormat="1">
      <c r="A20" s="20">
        <v>19</v>
      </c>
      <c r="B20" s="48" t="s">
        <v>211</v>
      </c>
      <c r="C20" s="21" t="s">
        <v>37</v>
      </c>
      <c r="D20" s="21" t="s">
        <v>38</v>
      </c>
      <c r="E20" s="21" t="s">
        <v>39</v>
      </c>
      <c r="F20" s="24" t="s">
        <v>209</v>
      </c>
      <c r="G20" s="26">
        <v>2</v>
      </c>
      <c r="H20" s="34">
        <f t="shared" si="18"/>
        <v>8</v>
      </c>
      <c r="I20" s="26">
        <v>2</v>
      </c>
      <c r="J20" s="34">
        <f t="shared" si="19"/>
        <v>6</v>
      </c>
      <c r="K20" s="26">
        <v>2</v>
      </c>
      <c r="L20" s="34">
        <f t="shared" si="20"/>
        <v>4</v>
      </c>
      <c r="M20" s="23">
        <v>2</v>
      </c>
      <c r="N20" s="34">
        <v>2</v>
      </c>
      <c r="O20" s="26">
        <v>2</v>
      </c>
      <c r="P20" s="34">
        <f t="shared" si="21"/>
        <v>8</v>
      </c>
      <c r="Q20" s="26"/>
      <c r="R20" s="26"/>
      <c r="S20" s="26"/>
      <c r="T20" s="26">
        <v>2</v>
      </c>
      <c r="U20" s="34">
        <f t="shared" si="22"/>
        <v>21</v>
      </c>
      <c r="V20" s="26">
        <v>2</v>
      </c>
      <c r="W20" s="34">
        <f t="shared" si="23"/>
        <v>8</v>
      </c>
      <c r="X20" s="26"/>
      <c r="Y20" s="34"/>
      <c r="Z20" s="26">
        <v>5</v>
      </c>
      <c r="AA20" s="34">
        <f t="shared" si="24"/>
        <v>65</v>
      </c>
      <c r="AB20" s="26">
        <v>10</v>
      </c>
      <c r="AC20" s="34">
        <f t="shared" si="25"/>
        <v>10</v>
      </c>
      <c r="AD20" s="93">
        <f>SUM(H20,J20,L20,N20,P20,U20,W20,Y20,AA20,AC20)</f>
        <v>132</v>
      </c>
      <c r="AE20" s="95" t="s">
        <v>278</v>
      </c>
      <c r="AF20" s="9"/>
      <c r="AG20" s="9"/>
      <c r="AH20" s="9"/>
      <c r="AI20" s="9"/>
      <c r="AJ20" s="10"/>
      <c r="AK20" s="12"/>
      <c r="AL20" s="9"/>
      <c r="AM20" s="12"/>
    </row>
    <row r="21" spans="1:39" s="8" customFormat="1">
      <c r="A21" s="20">
        <v>20</v>
      </c>
      <c r="B21" s="35" t="s">
        <v>212</v>
      </c>
      <c r="C21" s="21" t="s">
        <v>213</v>
      </c>
      <c r="D21" s="21" t="s">
        <v>214</v>
      </c>
      <c r="E21" s="21" t="s">
        <v>215</v>
      </c>
      <c r="F21" s="24" t="s">
        <v>180</v>
      </c>
      <c r="G21" s="26">
        <v>2</v>
      </c>
      <c r="H21" s="34">
        <f t="shared" si="18"/>
        <v>8</v>
      </c>
      <c r="I21" s="26">
        <v>2</v>
      </c>
      <c r="J21" s="34">
        <f t="shared" si="19"/>
        <v>6</v>
      </c>
      <c r="K21" s="26">
        <v>2</v>
      </c>
      <c r="L21" s="34">
        <f t="shared" si="20"/>
        <v>4</v>
      </c>
      <c r="M21" s="23"/>
      <c r="N21" s="34"/>
      <c r="O21" s="26">
        <v>2</v>
      </c>
      <c r="P21" s="34">
        <f t="shared" si="21"/>
        <v>8</v>
      </c>
      <c r="Q21" s="26"/>
      <c r="R21" s="26"/>
      <c r="S21" s="26"/>
      <c r="T21" s="26">
        <v>2</v>
      </c>
      <c r="U21" s="34">
        <f t="shared" si="22"/>
        <v>21</v>
      </c>
      <c r="V21" s="26">
        <v>2</v>
      </c>
      <c r="W21" s="34">
        <f t="shared" si="23"/>
        <v>8</v>
      </c>
      <c r="X21" s="26">
        <v>2</v>
      </c>
      <c r="Y21" s="36">
        <v>0</v>
      </c>
      <c r="Z21" s="26">
        <v>5</v>
      </c>
      <c r="AA21" s="34">
        <f t="shared" si="24"/>
        <v>65</v>
      </c>
      <c r="AB21" s="26">
        <v>10</v>
      </c>
      <c r="AC21" s="34">
        <f t="shared" si="25"/>
        <v>10</v>
      </c>
      <c r="AD21" s="93">
        <f t="shared" ref="AD21:AD30" si="26">SUM(H21,J21,L21,N21,P21,U21,W21,Y21,AA21,AC21)</f>
        <v>130</v>
      </c>
      <c r="AE21" s="95" t="s">
        <v>278</v>
      </c>
      <c r="AF21" s="9"/>
      <c r="AG21" s="9"/>
      <c r="AH21" s="9"/>
      <c r="AI21" s="9"/>
      <c r="AJ21" s="10"/>
      <c r="AK21" s="12"/>
      <c r="AL21" s="9"/>
      <c r="AM21" s="12"/>
    </row>
    <row r="22" spans="1:39" s="8" customFormat="1">
      <c r="A22" s="20">
        <v>21</v>
      </c>
      <c r="B22" s="48" t="s">
        <v>86</v>
      </c>
      <c r="C22" s="21" t="s">
        <v>87</v>
      </c>
      <c r="D22" s="21" t="s">
        <v>88</v>
      </c>
      <c r="E22" s="21" t="s">
        <v>89</v>
      </c>
      <c r="F22" s="24" t="s">
        <v>177</v>
      </c>
      <c r="G22" s="26">
        <v>2</v>
      </c>
      <c r="H22" s="34">
        <f t="shared" si="18"/>
        <v>8</v>
      </c>
      <c r="I22" s="26"/>
      <c r="J22" s="34">
        <f t="shared" si="19"/>
        <v>0</v>
      </c>
      <c r="K22" s="26">
        <v>2</v>
      </c>
      <c r="L22" s="34">
        <f t="shared" si="20"/>
        <v>4</v>
      </c>
      <c r="M22" s="23">
        <v>2</v>
      </c>
      <c r="N22" s="34">
        <v>10</v>
      </c>
      <c r="O22" s="26">
        <v>2</v>
      </c>
      <c r="P22" s="34">
        <f t="shared" si="21"/>
        <v>8</v>
      </c>
      <c r="Q22" s="26"/>
      <c r="R22" s="26"/>
      <c r="S22" s="26"/>
      <c r="T22" s="26">
        <v>2</v>
      </c>
      <c r="U22" s="34">
        <f t="shared" si="22"/>
        <v>21</v>
      </c>
      <c r="V22" s="26">
        <v>2</v>
      </c>
      <c r="W22" s="34">
        <f t="shared" si="23"/>
        <v>8</v>
      </c>
      <c r="X22" s="26">
        <v>2</v>
      </c>
      <c r="Y22" s="50">
        <v>4</v>
      </c>
      <c r="Z22" s="26">
        <v>3</v>
      </c>
      <c r="AA22" s="34">
        <f t="shared" si="24"/>
        <v>39</v>
      </c>
      <c r="AB22" s="26">
        <v>6</v>
      </c>
      <c r="AC22" s="34">
        <f t="shared" si="25"/>
        <v>6</v>
      </c>
      <c r="AD22" s="93">
        <f>SUM(H22,J22,L22,N22,P22,U22,W22,Y22,AA22,AC22)</f>
        <v>108</v>
      </c>
      <c r="AE22" s="95" t="s">
        <v>278</v>
      </c>
      <c r="AF22" s="9"/>
      <c r="AG22" s="9"/>
      <c r="AH22" s="9"/>
      <c r="AI22" s="9"/>
      <c r="AJ22" s="10"/>
      <c r="AK22" s="12"/>
      <c r="AL22" s="9"/>
      <c r="AM22" s="12"/>
    </row>
    <row r="23" spans="1:39" s="8" customFormat="1">
      <c r="A23" s="20">
        <v>22</v>
      </c>
      <c r="B23" s="35" t="s">
        <v>216</v>
      </c>
      <c r="C23" s="21" t="s">
        <v>217</v>
      </c>
      <c r="D23" s="21" t="s">
        <v>218</v>
      </c>
      <c r="E23" s="21" t="s">
        <v>219</v>
      </c>
      <c r="F23" s="24" t="s">
        <v>220</v>
      </c>
      <c r="G23" s="26"/>
      <c r="H23" s="34"/>
      <c r="I23" s="26"/>
      <c r="J23" s="34"/>
      <c r="K23" s="26"/>
      <c r="L23" s="34"/>
      <c r="M23" s="23"/>
      <c r="N23" s="34"/>
      <c r="O23" s="26">
        <v>2</v>
      </c>
      <c r="P23" s="34">
        <f t="shared" si="21"/>
        <v>8</v>
      </c>
      <c r="Q23" s="26"/>
      <c r="R23" s="26"/>
      <c r="S23" s="26"/>
      <c r="T23" s="26">
        <v>1</v>
      </c>
      <c r="U23" s="34">
        <f t="shared" si="22"/>
        <v>10.5</v>
      </c>
      <c r="V23" s="26">
        <v>2</v>
      </c>
      <c r="W23" s="34">
        <f t="shared" si="23"/>
        <v>8</v>
      </c>
      <c r="X23" s="26">
        <v>2</v>
      </c>
      <c r="Y23" s="36">
        <v>0</v>
      </c>
      <c r="Z23" s="26">
        <v>2</v>
      </c>
      <c r="AA23" s="34">
        <f t="shared" si="24"/>
        <v>26</v>
      </c>
      <c r="AB23" s="26">
        <v>4</v>
      </c>
      <c r="AC23" s="34">
        <f t="shared" si="25"/>
        <v>4</v>
      </c>
      <c r="AD23" s="93">
        <f t="shared" si="26"/>
        <v>56.5</v>
      </c>
      <c r="AE23" s="95" t="s">
        <v>278</v>
      </c>
      <c r="AF23" s="9"/>
      <c r="AG23" s="9"/>
      <c r="AH23" s="9"/>
      <c r="AI23" s="9"/>
      <c r="AJ23" s="10"/>
      <c r="AK23" s="12"/>
      <c r="AL23" s="9"/>
      <c r="AM23" s="12"/>
    </row>
    <row r="24" spans="1:39" s="8" customFormat="1">
      <c r="A24" s="20">
        <v>23</v>
      </c>
      <c r="B24" s="48" t="s">
        <v>26</v>
      </c>
      <c r="C24" s="21" t="s">
        <v>27</v>
      </c>
      <c r="D24" s="21" t="s">
        <v>28</v>
      </c>
      <c r="E24" s="21" t="s">
        <v>29</v>
      </c>
      <c r="F24" s="24" t="s">
        <v>177</v>
      </c>
      <c r="G24" s="26">
        <v>2</v>
      </c>
      <c r="H24" s="34">
        <f t="shared" ref="H24:H47" si="27">SUM(G24*4)</f>
        <v>8</v>
      </c>
      <c r="I24" s="26">
        <v>2</v>
      </c>
      <c r="J24" s="34">
        <f t="shared" ref="J24:J34" si="28">SUM(I24*3)</f>
        <v>6</v>
      </c>
      <c r="K24" s="26">
        <v>2</v>
      </c>
      <c r="L24" s="34">
        <f t="shared" ref="L24:L34" si="29">SUM(K24*2)</f>
        <v>4</v>
      </c>
      <c r="M24" s="23">
        <v>2</v>
      </c>
      <c r="N24" s="34"/>
      <c r="O24" s="26">
        <v>2</v>
      </c>
      <c r="P24" s="34">
        <f t="shared" si="21"/>
        <v>8</v>
      </c>
      <c r="Q24" s="26"/>
      <c r="R24" s="26"/>
      <c r="S24" s="26"/>
      <c r="T24" s="26">
        <v>2</v>
      </c>
      <c r="U24" s="34">
        <f t="shared" si="22"/>
        <v>21</v>
      </c>
      <c r="V24" s="26">
        <v>2</v>
      </c>
      <c r="W24" s="34">
        <f t="shared" si="23"/>
        <v>8</v>
      </c>
      <c r="X24" s="26"/>
      <c r="Y24" s="34"/>
      <c r="Z24" s="26">
        <v>3</v>
      </c>
      <c r="AA24" s="34">
        <f t="shared" si="24"/>
        <v>39</v>
      </c>
      <c r="AB24" s="26">
        <v>6</v>
      </c>
      <c r="AC24" s="34">
        <f t="shared" si="25"/>
        <v>6</v>
      </c>
      <c r="AD24" s="93">
        <f t="shared" ref="AD24:AD29" si="30">SUM(H24,J24,L24,N24,P24,U24,W24,Y24,AA24,AC24)</f>
        <v>100</v>
      </c>
      <c r="AE24" s="95" t="s">
        <v>278</v>
      </c>
      <c r="AF24" s="9"/>
      <c r="AG24" s="9"/>
      <c r="AH24" s="9"/>
      <c r="AI24" s="9"/>
      <c r="AJ24" s="10"/>
      <c r="AK24" s="12"/>
      <c r="AL24" s="9"/>
      <c r="AM24" s="12"/>
    </row>
    <row r="25" spans="1:39" s="8" customFormat="1">
      <c r="A25" s="20">
        <v>24</v>
      </c>
      <c r="B25" s="53" t="s">
        <v>48</v>
      </c>
      <c r="C25" s="21" t="s">
        <v>49</v>
      </c>
      <c r="D25" s="21" t="s">
        <v>50</v>
      </c>
      <c r="E25" s="28" t="s">
        <v>51</v>
      </c>
      <c r="F25" s="24" t="s">
        <v>221</v>
      </c>
      <c r="G25" s="26">
        <v>2</v>
      </c>
      <c r="H25" s="34">
        <f t="shared" si="27"/>
        <v>8</v>
      </c>
      <c r="I25" s="26">
        <v>2</v>
      </c>
      <c r="J25" s="34">
        <f t="shared" si="28"/>
        <v>6</v>
      </c>
      <c r="K25" s="26">
        <v>2</v>
      </c>
      <c r="L25" s="34">
        <f t="shared" si="29"/>
        <v>4</v>
      </c>
      <c r="M25" s="23">
        <v>2</v>
      </c>
      <c r="N25" s="34">
        <v>10</v>
      </c>
      <c r="O25" s="29">
        <v>2</v>
      </c>
      <c r="P25" s="34">
        <f t="shared" si="21"/>
        <v>8</v>
      </c>
      <c r="Q25" s="26"/>
      <c r="R25" s="26"/>
      <c r="S25" s="26"/>
      <c r="T25" s="29">
        <v>2</v>
      </c>
      <c r="U25" s="34">
        <f t="shared" si="22"/>
        <v>21</v>
      </c>
      <c r="V25" s="26">
        <v>2</v>
      </c>
      <c r="W25" s="34">
        <f t="shared" si="23"/>
        <v>8</v>
      </c>
      <c r="X25" s="29"/>
      <c r="Y25" s="34"/>
      <c r="Z25" s="29">
        <v>4</v>
      </c>
      <c r="AA25" s="34">
        <f t="shared" si="24"/>
        <v>52</v>
      </c>
      <c r="AB25" s="26">
        <v>8</v>
      </c>
      <c r="AC25" s="34">
        <f t="shared" si="25"/>
        <v>8</v>
      </c>
      <c r="AD25" s="93">
        <f t="shared" si="30"/>
        <v>125</v>
      </c>
      <c r="AE25" s="95" t="s">
        <v>278</v>
      </c>
      <c r="AF25" s="51"/>
      <c r="AG25" s="46"/>
      <c r="AH25" s="51"/>
      <c r="AI25" s="46"/>
      <c r="AJ25" s="52"/>
      <c r="AK25" s="12"/>
      <c r="AL25" s="51"/>
      <c r="AM25" s="12"/>
    </row>
    <row r="26" spans="1:39" s="8" customFormat="1">
      <c r="A26" s="20">
        <v>25</v>
      </c>
      <c r="B26" s="48" t="s">
        <v>90</v>
      </c>
      <c r="C26" s="21" t="s">
        <v>91</v>
      </c>
      <c r="D26" s="21" t="s">
        <v>92</v>
      </c>
      <c r="E26" s="21" t="s">
        <v>93</v>
      </c>
      <c r="F26" s="24" t="s">
        <v>186</v>
      </c>
      <c r="G26" s="26">
        <v>1</v>
      </c>
      <c r="H26" s="34">
        <f t="shared" si="27"/>
        <v>4</v>
      </c>
      <c r="I26" s="26">
        <v>2</v>
      </c>
      <c r="J26" s="34">
        <f t="shared" si="28"/>
        <v>6</v>
      </c>
      <c r="K26" s="26">
        <v>2</v>
      </c>
      <c r="L26" s="34">
        <f t="shared" si="29"/>
        <v>4</v>
      </c>
      <c r="M26" s="23">
        <v>2</v>
      </c>
      <c r="N26" s="34">
        <v>17</v>
      </c>
      <c r="O26" s="26">
        <v>1</v>
      </c>
      <c r="P26" s="34">
        <f t="shared" si="21"/>
        <v>4</v>
      </c>
      <c r="Q26" s="26"/>
      <c r="R26" s="26"/>
      <c r="S26" s="26">
        <v>2</v>
      </c>
      <c r="T26" s="26">
        <v>2</v>
      </c>
      <c r="U26" s="34">
        <f t="shared" si="22"/>
        <v>21</v>
      </c>
      <c r="V26" s="26">
        <v>1</v>
      </c>
      <c r="W26" s="34">
        <f t="shared" si="23"/>
        <v>4</v>
      </c>
      <c r="X26" s="26"/>
      <c r="Y26" s="34"/>
      <c r="Z26" s="26">
        <v>4</v>
      </c>
      <c r="AA26" s="34">
        <f t="shared" si="24"/>
        <v>52</v>
      </c>
      <c r="AB26" s="26">
        <v>8</v>
      </c>
      <c r="AC26" s="34">
        <f t="shared" si="25"/>
        <v>8</v>
      </c>
      <c r="AD26" s="93">
        <f t="shared" si="30"/>
        <v>120</v>
      </c>
      <c r="AE26" s="95" t="s">
        <v>278</v>
      </c>
      <c r="AF26" s="9"/>
      <c r="AG26" s="9"/>
      <c r="AH26" s="9"/>
      <c r="AI26" s="9"/>
      <c r="AJ26" s="10"/>
      <c r="AK26" s="12"/>
      <c r="AL26" s="9"/>
      <c r="AM26" s="12"/>
    </row>
    <row r="27" spans="1:39" s="8" customFormat="1">
      <c r="A27" s="20">
        <v>26</v>
      </c>
      <c r="B27" s="54" t="s">
        <v>52</v>
      </c>
      <c r="C27" s="21" t="s">
        <v>53</v>
      </c>
      <c r="D27" s="21" t="s">
        <v>54</v>
      </c>
      <c r="E27" s="30" t="s">
        <v>55</v>
      </c>
      <c r="F27" s="24" t="s">
        <v>222</v>
      </c>
      <c r="G27" s="26">
        <v>1</v>
      </c>
      <c r="H27" s="34">
        <f t="shared" si="27"/>
        <v>4</v>
      </c>
      <c r="I27" s="26">
        <v>2</v>
      </c>
      <c r="J27" s="34">
        <f t="shared" si="28"/>
        <v>6</v>
      </c>
      <c r="K27" s="26">
        <v>1</v>
      </c>
      <c r="L27" s="34">
        <f t="shared" si="29"/>
        <v>2</v>
      </c>
      <c r="M27" s="23">
        <v>2</v>
      </c>
      <c r="N27" s="34"/>
      <c r="O27" s="29">
        <v>1</v>
      </c>
      <c r="P27" s="34">
        <f t="shared" si="21"/>
        <v>4</v>
      </c>
      <c r="Q27" s="26"/>
      <c r="R27" s="26"/>
      <c r="S27" s="26"/>
      <c r="T27" s="29">
        <v>2</v>
      </c>
      <c r="U27" s="34">
        <f t="shared" si="22"/>
        <v>21</v>
      </c>
      <c r="V27" s="26">
        <v>1</v>
      </c>
      <c r="W27" s="34">
        <f t="shared" si="23"/>
        <v>4</v>
      </c>
      <c r="X27" s="29"/>
      <c r="Y27" s="34"/>
      <c r="Z27" s="29">
        <v>10</v>
      </c>
      <c r="AA27" s="34">
        <f t="shared" si="24"/>
        <v>130</v>
      </c>
      <c r="AB27" s="26">
        <v>20</v>
      </c>
      <c r="AC27" s="34">
        <f t="shared" si="25"/>
        <v>20</v>
      </c>
      <c r="AD27" s="93">
        <f t="shared" si="30"/>
        <v>191</v>
      </c>
      <c r="AE27" s="95" t="s">
        <v>278</v>
      </c>
      <c r="AF27" s="13"/>
      <c r="AG27" s="13"/>
      <c r="AH27" s="13"/>
      <c r="AI27" s="13"/>
      <c r="AJ27" s="14"/>
      <c r="AK27" s="12"/>
      <c r="AL27" s="13"/>
      <c r="AM27" s="12"/>
    </row>
    <row r="28" spans="1:39" s="8" customFormat="1" ht="15" customHeight="1">
      <c r="A28" s="20">
        <v>27</v>
      </c>
      <c r="B28" s="55" t="s">
        <v>174</v>
      </c>
      <c r="C28" s="33" t="s">
        <v>40</v>
      </c>
      <c r="D28" s="22" t="s">
        <v>175</v>
      </c>
      <c r="E28" s="28" t="s">
        <v>223</v>
      </c>
      <c r="F28" s="24" t="s">
        <v>177</v>
      </c>
      <c r="G28" s="26">
        <v>2</v>
      </c>
      <c r="H28" s="34">
        <f t="shared" si="27"/>
        <v>8</v>
      </c>
      <c r="I28" s="26"/>
      <c r="J28" s="34">
        <f t="shared" si="28"/>
        <v>0</v>
      </c>
      <c r="K28" s="26">
        <v>2</v>
      </c>
      <c r="L28" s="34">
        <f t="shared" si="29"/>
        <v>4</v>
      </c>
      <c r="M28" s="31">
        <v>2</v>
      </c>
      <c r="N28" s="34"/>
      <c r="O28" s="29"/>
      <c r="P28" s="34">
        <f t="shared" si="21"/>
        <v>0</v>
      </c>
      <c r="Q28" s="26"/>
      <c r="R28" s="26">
        <v>1</v>
      </c>
      <c r="S28" s="26"/>
      <c r="T28" s="29"/>
      <c r="U28" s="34">
        <f t="shared" si="22"/>
        <v>0</v>
      </c>
      <c r="V28" s="26">
        <v>2</v>
      </c>
      <c r="W28" s="34">
        <f t="shared" si="23"/>
        <v>8</v>
      </c>
      <c r="X28" s="29">
        <v>2</v>
      </c>
      <c r="Y28" s="50">
        <v>4</v>
      </c>
      <c r="Z28" s="29">
        <v>3</v>
      </c>
      <c r="AA28" s="34">
        <f t="shared" si="24"/>
        <v>39</v>
      </c>
      <c r="AB28" s="26">
        <v>6</v>
      </c>
      <c r="AC28" s="34">
        <f t="shared" si="25"/>
        <v>6</v>
      </c>
      <c r="AD28" s="93">
        <f t="shared" si="30"/>
        <v>69</v>
      </c>
      <c r="AE28" s="95" t="s">
        <v>278</v>
      </c>
      <c r="AF28" s="9"/>
      <c r="AG28" s="9"/>
      <c r="AH28" s="9"/>
      <c r="AI28" s="9"/>
      <c r="AJ28" s="52"/>
      <c r="AK28" s="12"/>
      <c r="AL28" s="9"/>
      <c r="AM28" s="12"/>
    </row>
    <row r="29" spans="1:39" s="8" customFormat="1">
      <c r="A29" s="20">
        <v>28</v>
      </c>
      <c r="B29" s="48" t="s">
        <v>224</v>
      </c>
      <c r="C29" s="21" t="s">
        <v>83</v>
      </c>
      <c r="D29" s="21" t="s">
        <v>84</v>
      </c>
      <c r="E29" s="21" t="s">
        <v>85</v>
      </c>
      <c r="F29" s="37" t="s">
        <v>225</v>
      </c>
      <c r="G29" s="37">
        <v>2</v>
      </c>
      <c r="H29" s="38">
        <f t="shared" si="27"/>
        <v>8</v>
      </c>
      <c r="I29" s="26">
        <v>2</v>
      </c>
      <c r="J29" s="34">
        <f t="shared" si="28"/>
        <v>6</v>
      </c>
      <c r="K29" s="37">
        <v>2</v>
      </c>
      <c r="L29" s="38">
        <f t="shared" si="29"/>
        <v>4</v>
      </c>
      <c r="M29" s="37">
        <v>2</v>
      </c>
      <c r="N29" s="38"/>
      <c r="O29" s="37">
        <v>2</v>
      </c>
      <c r="P29" s="38">
        <f t="shared" si="21"/>
        <v>8</v>
      </c>
      <c r="Q29" s="25"/>
      <c r="R29" s="25"/>
      <c r="S29" s="25"/>
      <c r="T29" s="37">
        <v>1</v>
      </c>
      <c r="U29" s="34">
        <f t="shared" si="22"/>
        <v>10.5</v>
      </c>
      <c r="V29" s="37">
        <v>2</v>
      </c>
      <c r="W29" s="38">
        <f t="shared" si="23"/>
        <v>8</v>
      </c>
      <c r="X29" s="37"/>
      <c r="Y29" s="38"/>
      <c r="Z29" s="37">
        <v>10</v>
      </c>
      <c r="AA29" s="34">
        <f t="shared" si="24"/>
        <v>130</v>
      </c>
      <c r="AB29" s="37">
        <v>20</v>
      </c>
      <c r="AC29" s="34">
        <f t="shared" si="25"/>
        <v>20</v>
      </c>
      <c r="AD29" s="93">
        <f t="shared" si="30"/>
        <v>194.5</v>
      </c>
      <c r="AE29" s="95" t="s">
        <v>278</v>
      </c>
      <c r="AF29" s="9"/>
      <c r="AG29" s="9"/>
      <c r="AH29" s="9"/>
      <c r="AI29" s="9"/>
      <c r="AJ29" s="10"/>
      <c r="AK29" s="12"/>
      <c r="AL29" s="9"/>
      <c r="AM29" s="12"/>
    </row>
    <row r="30" spans="1:39" s="8" customFormat="1">
      <c r="A30" s="20">
        <v>29</v>
      </c>
      <c r="B30" s="21" t="s">
        <v>226</v>
      </c>
      <c r="C30" s="21" t="s">
        <v>227</v>
      </c>
      <c r="D30" s="21" t="s">
        <v>228</v>
      </c>
      <c r="E30" s="21" t="s">
        <v>229</v>
      </c>
      <c r="F30" s="24" t="s">
        <v>177</v>
      </c>
      <c r="G30" s="26">
        <v>2</v>
      </c>
      <c r="H30" s="34">
        <f t="shared" si="27"/>
        <v>8</v>
      </c>
      <c r="I30" s="26">
        <v>2</v>
      </c>
      <c r="J30" s="34">
        <f t="shared" si="28"/>
        <v>6</v>
      </c>
      <c r="K30" s="26">
        <v>2</v>
      </c>
      <c r="L30" s="34">
        <f t="shared" si="29"/>
        <v>4</v>
      </c>
      <c r="M30" s="23">
        <v>2</v>
      </c>
      <c r="N30" s="34"/>
      <c r="O30" s="26">
        <v>2</v>
      </c>
      <c r="P30" s="34">
        <f t="shared" si="21"/>
        <v>8</v>
      </c>
      <c r="Q30" s="26"/>
      <c r="R30" s="26"/>
      <c r="S30" s="26"/>
      <c r="T30" s="26">
        <v>2</v>
      </c>
      <c r="U30" s="34">
        <f t="shared" si="22"/>
        <v>21</v>
      </c>
      <c r="V30" s="26">
        <v>2</v>
      </c>
      <c r="W30" s="34">
        <f t="shared" si="23"/>
        <v>8</v>
      </c>
      <c r="X30" s="26"/>
      <c r="Y30" s="34"/>
      <c r="Z30" s="26">
        <v>3</v>
      </c>
      <c r="AA30" s="34">
        <f t="shared" si="24"/>
        <v>39</v>
      </c>
      <c r="AB30" s="26">
        <v>6</v>
      </c>
      <c r="AC30" s="34">
        <f t="shared" si="25"/>
        <v>6</v>
      </c>
      <c r="AD30" s="93">
        <f t="shared" si="26"/>
        <v>100</v>
      </c>
      <c r="AE30" s="95" t="s">
        <v>278</v>
      </c>
      <c r="AF30" s="9"/>
      <c r="AG30" s="9"/>
      <c r="AH30" s="9"/>
      <c r="AI30" s="9"/>
      <c r="AJ30" s="10"/>
      <c r="AK30" s="12"/>
      <c r="AL30" s="9"/>
      <c r="AM30" s="12"/>
    </row>
    <row r="31" spans="1:39" s="8" customFormat="1">
      <c r="A31" s="20">
        <v>30</v>
      </c>
      <c r="B31" s="48" t="s">
        <v>101</v>
      </c>
      <c r="C31" s="21" t="s">
        <v>102</v>
      </c>
      <c r="D31" s="21" t="s">
        <v>103</v>
      </c>
      <c r="E31" s="21" t="s">
        <v>104</v>
      </c>
      <c r="F31" s="24" t="s">
        <v>177</v>
      </c>
      <c r="G31" s="26">
        <v>2</v>
      </c>
      <c r="H31" s="34">
        <f t="shared" si="27"/>
        <v>8</v>
      </c>
      <c r="I31" s="26">
        <v>2</v>
      </c>
      <c r="J31" s="34">
        <f t="shared" si="28"/>
        <v>6</v>
      </c>
      <c r="K31" s="26">
        <v>2</v>
      </c>
      <c r="L31" s="34">
        <f t="shared" si="29"/>
        <v>4</v>
      </c>
      <c r="M31" s="23">
        <v>2</v>
      </c>
      <c r="N31" s="34"/>
      <c r="O31" s="26">
        <v>2</v>
      </c>
      <c r="P31" s="34">
        <f t="shared" si="21"/>
        <v>8</v>
      </c>
      <c r="Q31" s="26"/>
      <c r="R31" s="26"/>
      <c r="S31" s="26"/>
      <c r="T31" s="26">
        <v>2</v>
      </c>
      <c r="U31" s="34">
        <f t="shared" si="22"/>
        <v>21</v>
      </c>
      <c r="V31" s="26">
        <v>2</v>
      </c>
      <c r="W31" s="34">
        <f t="shared" si="23"/>
        <v>8</v>
      </c>
      <c r="X31" s="26"/>
      <c r="Y31" s="34"/>
      <c r="Z31" s="26">
        <v>3</v>
      </c>
      <c r="AA31" s="34">
        <f t="shared" si="24"/>
        <v>39</v>
      </c>
      <c r="AB31" s="26">
        <v>6</v>
      </c>
      <c r="AC31" s="34">
        <f t="shared" si="25"/>
        <v>6</v>
      </c>
      <c r="AD31" s="93">
        <f>SUM(H31,J31,L31,N31,P31,U31,W31,Y31,AA31,AC31)</f>
        <v>100</v>
      </c>
      <c r="AE31" s="95" t="s">
        <v>278</v>
      </c>
      <c r="AF31" s="9"/>
      <c r="AG31" s="9"/>
      <c r="AH31" s="9"/>
      <c r="AI31" s="9"/>
      <c r="AJ31" s="10"/>
      <c r="AK31" s="12"/>
      <c r="AL31" s="9"/>
      <c r="AM31" s="12"/>
    </row>
    <row r="32" spans="1:39" s="8" customFormat="1">
      <c r="A32" s="20">
        <v>31</v>
      </c>
      <c r="B32" s="48" t="s">
        <v>134</v>
      </c>
      <c r="C32" s="21" t="s">
        <v>135</v>
      </c>
      <c r="D32" s="21" t="s">
        <v>136</v>
      </c>
      <c r="E32" s="32" t="s">
        <v>137</v>
      </c>
      <c r="F32" s="24" t="s">
        <v>186</v>
      </c>
      <c r="G32" s="26">
        <v>1</v>
      </c>
      <c r="H32" s="34">
        <f t="shared" si="27"/>
        <v>4</v>
      </c>
      <c r="I32" s="26">
        <v>1</v>
      </c>
      <c r="J32" s="34">
        <f t="shared" si="28"/>
        <v>3</v>
      </c>
      <c r="K32" s="26">
        <v>1</v>
      </c>
      <c r="L32" s="34">
        <f t="shared" si="29"/>
        <v>2</v>
      </c>
      <c r="M32" s="23">
        <v>2</v>
      </c>
      <c r="N32" s="34"/>
      <c r="O32" s="26">
        <v>2</v>
      </c>
      <c r="P32" s="34">
        <f t="shared" si="21"/>
        <v>8</v>
      </c>
      <c r="Q32" s="26"/>
      <c r="R32" s="26">
        <v>1</v>
      </c>
      <c r="S32" s="26"/>
      <c r="T32" s="26">
        <v>2</v>
      </c>
      <c r="U32" s="34">
        <f t="shared" si="22"/>
        <v>21</v>
      </c>
      <c r="V32" s="26">
        <v>2</v>
      </c>
      <c r="W32" s="34">
        <f t="shared" si="23"/>
        <v>8</v>
      </c>
      <c r="X32" s="26"/>
      <c r="Y32" s="34"/>
      <c r="Z32" s="26">
        <v>4</v>
      </c>
      <c r="AA32" s="34">
        <f t="shared" si="24"/>
        <v>52</v>
      </c>
      <c r="AB32" s="26">
        <v>8</v>
      </c>
      <c r="AC32" s="34">
        <f t="shared" si="25"/>
        <v>8</v>
      </c>
      <c r="AD32" s="93">
        <f>SUM(H32,J32,L32,N32,P32,U32,W32,Y32,AA32,AC32)</f>
        <v>106</v>
      </c>
      <c r="AE32" s="95" t="s">
        <v>278</v>
      </c>
      <c r="AF32" s="9"/>
      <c r="AG32" s="9"/>
      <c r="AH32" s="9"/>
      <c r="AI32" s="9"/>
      <c r="AJ32" s="10"/>
      <c r="AK32" s="12"/>
      <c r="AL32" s="9"/>
      <c r="AM32" s="12"/>
    </row>
    <row r="33" spans="1:39">
      <c r="A33" s="20">
        <v>32</v>
      </c>
      <c r="B33" s="35" t="s">
        <v>230</v>
      </c>
      <c r="C33" s="21" t="s">
        <v>231</v>
      </c>
      <c r="D33" s="21" t="s">
        <v>232</v>
      </c>
      <c r="E33" s="21" t="s">
        <v>233</v>
      </c>
      <c r="F33" s="24" t="s">
        <v>186</v>
      </c>
      <c r="G33" s="56">
        <v>2</v>
      </c>
      <c r="H33" s="34">
        <f t="shared" si="27"/>
        <v>8</v>
      </c>
      <c r="I33" s="56">
        <v>4</v>
      </c>
      <c r="J33" s="34">
        <f t="shared" si="28"/>
        <v>12</v>
      </c>
      <c r="K33" s="26">
        <v>2</v>
      </c>
      <c r="L33" s="34">
        <f t="shared" si="29"/>
        <v>4</v>
      </c>
      <c r="M33" s="56">
        <v>2</v>
      </c>
      <c r="N33" s="57"/>
      <c r="O33" s="56">
        <v>2</v>
      </c>
      <c r="P33" s="34">
        <f t="shared" si="21"/>
        <v>8</v>
      </c>
      <c r="Q33" s="58"/>
      <c r="R33" s="58"/>
      <c r="S33" s="58"/>
      <c r="T33" s="56">
        <v>2</v>
      </c>
      <c r="U33" s="34">
        <f t="shared" si="22"/>
        <v>21</v>
      </c>
      <c r="V33" s="56">
        <v>2</v>
      </c>
      <c r="W33" s="34">
        <f t="shared" si="23"/>
        <v>8</v>
      </c>
      <c r="X33" s="56">
        <v>2</v>
      </c>
      <c r="Y33" s="34">
        <v>0</v>
      </c>
      <c r="Z33" s="56">
        <v>4</v>
      </c>
      <c r="AA33" s="34">
        <f t="shared" si="24"/>
        <v>52</v>
      </c>
      <c r="AB33" s="56">
        <v>8</v>
      </c>
      <c r="AC33" s="34">
        <f t="shared" si="25"/>
        <v>8</v>
      </c>
      <c r="AD33" s="93">
        <f>SUM(H33,J33,L33,N33,P33,U33,W33,Y33,AA33,AC33)</f>
        <v>121</v>
      </c>
      <c r="AE33" s="95" t="s">
        <v>278</v>
      </c>
    </row>
    <row r="34" spans="1:39" s="8" customFormat="1">
      <c r="A34" s="20">
        <v>33</v>
      </c>
      <c r="B34" s="48" t="s">
        <v>94</v>
      </c>
      <c r="C34" s="21" t="s">
        <v>142</v>
      </c>
      <c r="D34" s="21" t="s">
        <v>95</v>
      </c>
      <c r="E34" s="21" t="s">
        <v>96</v>
      </c>
      <c r="F34" s="24" t="s">
        <v>177</v>
      </c>
      <c r="G34" s="26">
        <v>1</v>
      </c>
      <c r="H34" s="34">
        <f t="shared" si="27"/>
        <v>4</v>
      </c>
      <c r="I34" s="26"/>
      <c r="J34" s="34">
        <f t="shared" si="28"/>
        <v>0</v>
      </c>
      <c r="K34" s="26"/>
      <c r="L34" s="34">
        <f t="shared" si="29"/>
        <v>0</v>
      </c>
      <c r="M34" s="23">
        <v>2</v>
      </c>
      <c r="N34" s="34"/>
      <c r="O34" s="26">
        <v>1</v>
      </c>
      <c r="P34" s="34">
        <f t="shared" si="21"/>
        <v>4</v>
      </c>
      <c r="Q34" s="26"/>
      <c r="R34" s="26"/>
      <c r="S34" s="26"/>
      <c r="T34" s="26">
        <v>2</v>
      </c>
      <c r="U34" s="34">
        <f t="shared" si="22"/>
        <v>21</v>
      </c>
      <c r="V34" s="26">
        <v>1</v>
      </c>
      <c r="W34" s="34">
        <f t="shared" si="23"/>
        <v>4</v>
      </c>
      <c r="X34" s="26"/>
      <c r="Y34" s="34"/>
      <c r="Z34" s="26">
        <v>3</v>
      </c>
      <c r="AA34" s="34">
        <f t="shared" si="24"/>
        <v>39</v>
      </c>
      <c r="AB34" s="26">
        <v>6</v>
      </c>
      <c r="AC34" s="34">
        <f t="shared" si="25"/>
        <v>6</v>
      </c>
      <c r="AD34" s="93">
        <f>SUM(H34,J34,L34,N34,P34,U34,W34,Y34,AA34,AC34)</f>
        <v>78</v>
      </c>
      <c r="AE34" s="95" t="s">
        <v>278</v>
      </c>
      <c r="AF34" s="9"/>
      <c r="AG34" s="9"/>
      <c r="AH34" s="9"/>
      <c r="AI34" s="9"/>
      <c r="AJ34" s="10"/>
      <c r="AK34" s="12"/>
      <c r="AL34" s="9"/>
      <c r="AM34" s="12"/>
    </row>
    <row r="35" spans="1:39" s="8" customFormat="1">
      <c r="A35" s="20">
        <v>34</v>
      </c>
      <c r="B35" s="35" t="s">
        <v>234</v>
      </c>
      <c r="C35" s="21" t="s">
        <v>235</v>
      </c>
      <c r="D35" s="21" t="s">
        <v>236</v>
      </c>
      <c r="E35" s="21" t="s">
        <v>237</v>
      </c>
      <c r="F35" s="24" t="s">
        <v>177</v>
      </c>
      <c r="G35" s="26">
        <v>2</v>
      </c>
      <c r="H35" s="34">
        <f t="shared" si="27"/>
        <v>8</v>
      </c>
      <c r="I35" s="26"/>
      <c r="J35" s="34">
        <f t="shared" ref="J35:J45" si="31">SUM(I35*3)</f>
        <v>0</v>
      </c>
      <c r="K35" s="26"/>
      <c r="L35" s="34">
        <f t="shared" ref="L35:L45" si="32">SUM(K35*2)</f>
        <v>0</v>
      </c>
      <c r="M35" s="23">
        <v>2</v>
      </c>
      <c r="N35" s="34">
        <v>5</v>
      </c>
      <c r="O35" s="26">
        <v>2</v>
      </c>
      <c r="P35" s="34">
        <f t="shared" si="21"/>
        <v>8</v>
      </c>
      <c r="Q35" s="26"/>
      <c r="R35" s="26"/>
      <c r="S35" s="26"/>
      <c r="T35" s="26">
        <v>2</v>
      </c>
      <c r="U35" s="34">
        <f t="shared" si="22"/>
        <v>21</v>
      </c>
      <c r="V35" s="26">
        <v>2</v>
      </c>
      <c r="W35" s="34">
        <f t="shared" si="23"/>
        <v>8</v>
      </c>
      <c r="X35" s="26">
        <v>2</v>
      </c>
      <c r="Y35" s="36">
        <v>0</v>
      </c>
      <c r="Z35" s="26">
        <v>3</v>
      </c>
      <c r="AA35" s="34">
        <f t="shared" si="24"/>
        <v>39</v>
      </c>
      <c r="AB35" s="26">
        <v>6</v>
      </c>
      <c r="AC35" s="34">
        <f t="shared" si="25"/>
        <v>6</v>
      </c>
      <c r="AD35" s="93">
        <f t="shared" ref="AD35:AD45" si="33">SUM(H35,J35,L35,N35,P35,U35,W35,Y35,AA35,AC35)</f>
        <v>95</v>
      </c>
      <c r="AE35" s="95" t="s">
        <v>278</v>
      </c>
      <c r="AF35" s="9"/>
      <c r="AG35" s="9"/>
      <c r="AH35" s="9"/>
      <c r="AI35" s="9"/>
      <c r="AJ35" s="10"/>
      <c r="AK35" s="12"/>
      <c r="AL35" s="9"/>
      <c r="AM35" s="12"/>
    </row>
    <row r="36" spans="1:39" s="8" customFormat="1">
      <c r="A36" s="20">
        <v>35</v>
      </c>
      <c r="B36" s="35" t="s">
        <v>238</v>
      </c>
      <c r="C36" s="21" t="s">
        <v>239</v>
      </c>
      <c r="D36" s="21" t="s">
        <v>240</v>
      </c>
      <c r="E36" s="21" t="s">
        <v>241</v>
      </c>
      <c r="F36" s="24" t="s">
        <v>177</v>
      </c>
      <c r="G36" s="26">
        <v>2</v>
      </c>
      <c r="H36" s="34">
        <f t="shared" si="27"/>
        <v>8</v>
      </c>
      <c r="I36" s="26">
        <v>2</v>
      </c>
      <c r="J36" s="34">
        <f t="shared" si="31"/>
        <v>6</v>
      </c>
      <c r="K36" s="26">
        <v>2</v>
      </c>
      <c r="L36" s="34">
        <f t="shared" si="32"/>
        <v>4</v>
      </c>
      <c r="M36" s="23">
        <v>2</v>
      </c>
      <c r="N36" s="34"/>
      <c r="O36" s="26">
        <v>2</v>
      </c>
      <c r="P36" s="34">
        <f t="shared" si="21"/>
        <v>8</v>
      </c>
      <c r="Q36" s="26"/>
      <c r="R36" s="26"/>
      <c r="S36" s="26"/>
      <c r="T36" s="26">
        <v>2</v>
      </c>
      <c r="U36" s="34">
        <f t="shared" si="22"/>
        <v>21</v>
      </c>
      <c r="V36" s="26">
        <v>2</v>
      </c>
      <c r="W36" s="34">
        <f t="shared" si="23"/>
        <v>8</v>
      </c>
      <c r="X36" s="26">
        <v>2</v>
      </c>
      <c r="Y36" s="36">
        <v>0</v>
      </c>
      <c r="Z36" s="26">
        <v>3</v>
      </c>
      <c r="AA36" s="34">
        <f t="shared" si="24"/>
        <v>39</v>
      </c>
      <c r="AB36" s="26">
        <v>6</v>
      </c>
      <c r="AC36" s="34">
        <f t="shared" si="25"/>
        <v>6</v>
      </c>
      <c r="AD36" s="93">
        <f t="shared" si="33"/>
        <v>100</v>
      </c>
      <c r="AE36" s="95" t="s">
        <v>278</v>
      </c>
      <c r="AF36" s="9"/>
      <c r="AG36" s="9"/>
      <c r="AH36" s="9"/>
      <c r="AI36" s="9"/>
      <c r="AJ36" s="10"/>
      <c r="AK36" s="12"/>
      <c r="AL36" s="9"/>
      <c r="AM36" s="12"/>
    </row>
    <row r="37" spans="1:39" s="8" customFormat="1">
      <c r="A37" s="20">
        <v>36</v>
      </c>
      <c r="B37" s="48" t="s">
        <v>170</v>
      </c>
      <c r="C37" s="21" t="s">
        <v>171</v>
      </c>
      <c r="D37" s="21" t="s">
        <v>172</v>
      </c>
      <c r="E37" s="21" t="s">
        <v>173</v>
      </c>
      <c r="F37" s="24"/>
      <c r="G37" s="26">
        <v>2</v>
      </c>
      <c r="H37" s="34">
        <f t="shared" si="27"/>
        <v>8</v>
      </c>
      <c r="I37" s="26">
        <v>1</v>
      </c>
      <c r="J37" s="34">
        <f>SUM(I37*3)</f>
        <v>3</v>
      </c>
      <c r="K37" s="26">
        <v>1</v>
      </c>
      <c r="L37" s="34">
        <f>SUM(K37*2)</f>
        <v>2</v>
      </c>
      <c r="M37" s="23">
        <v>2</v>
      </c>
      <c r="N37" s="34"/>
      <c r="O37" s="26">
        <v>2</v>
      </c>
      <c r="P37" s="34">
        <f t="shared" si="21"/>
        <v>8</v>
      </c>
      <c r="Q37" s="26">
        <v>1</v>
      </c>
      <c r="R37" s="26"/>
      <c r="S37" s="26"/>
      <c r="T37" s="26"/>
      <c r="U37" s="34">
        <f t="shared" si="22"/>
        <v>0</v>
      </c>
      <c r="V37" s="26"/>
      <c r="W37" s="34">
        <f t="shared" si="23"/>
        <v>0</v>
      </c>
      <c r="X37" s="59" t="s">
        <v>242</v>
      </c>
      <c r="Y37" s="36">
        <v>0</v>
      </c>
      <c r="Z37" s="26">
        <v>4</v>
      </c>
      <c r="AA37" s="34">
        <f t="shared" si="24"/>
        <v>52</v>
      </c>
      <c r="AB37" s="26">
        <v>8</v>
      </c>
      <c r="AC37" s="34">
        <f t="shared" si="25"/>
        <v>8</v>
      </c>
      <c r="AD37" s="93">
        <f>SUM(H37,J37,L37,N37,P37,U37,W37,Y37,AA37,AC37)</f>
        <v>81</v>
      </c>
      <c r="AE37" s="95" t="s">
        <v>278</v>
      </c>
      <c r="AF37" s="9"/>
      <c r="AG37" s="9"/>
      <c r="AH37" s="9"/>
      <c r="AI37" s="9"/>
      <c r="AJ37" s="10"/>
      <c r="AK37" s="12"/>
      <c r="AL37" s="9"/>
      <c r="AM37" s="12"/>
    </row>
    <row r="38" spans="1:39" s="8" customFormat="1">
      <c r="A38" s="20">
        <v>37</v>
      </c>
      <c r="B38" s="48" t="s">
        <v>34</v>
      </c>
      <c r="C38" s="21" t="s">
        <v>35</v>
      </c>
      <c r="D38" s="21" t="s">
        <v>36</v>
      </c>
      <c r="E38" s="21" t="s">
        <v>243</v>
      </c>
      <c r="F38" s="24" t="s">
        <v>186</v>
      </c>
      <c r="G38" s="26"/>
      <c r="H38" s="34">
        <f t="shared" si="27"/>
        <v>0</v>
      </c>
      <c r="I38" s="26">
        <v>2</v>
      </c>
      <c r="J38" s="34">
        <f>SUM(I38*3)</f>
        <v>6</v>
      </c>
      <c r="K38" s="26">
        <v>2</v>
      </c>
      <c r="L38" s="34">
        <f>SUM(K38*2)</f>
        <v>4</v>
      </c>
      <c r="M38" s="23"/>
      <c r="N38" s="34">
        <v>25</v>
      </c>
      <c r="O38" s="26"/>
      <c r="P38" s="34">
        <f t="shared" si="21"/>
        <v>0</v>
      </c>
      <c r="Q38" s="26"/>
      <c r="R38" s="26"/>
      <c r="S38" s="26"/>
      <c r="T38" s="26">
        <v>2</v>
      </c>
      <c r="U38" s="34">
        <f t="shared" si="22"/>
        <v>21</v>
      </c>
      <c r="V38" s="26">
        <v>2</v>
      </c>
      <c r="W38" s="34">
        <f t="shared" si="23"/>
        <v>8</v>
      </c>
      <c r="X38" s="26"/>
      <c r="Y38" s="34">
        <v>0</v>
      </c>
      <c r="Z38" s="26">
        <v>4</v>
      </c>
      <c r="AA38" s="34">
        <f t="shared" si="24"/>
        <v>52</v>
      </c>
      <c r="AB38" s="26">
        <v>8</v>
      </c>
      <c r="AC38" s="34">
        <f t="shared" si="25"/>
        <v>8</v>
      </c>
      <c r="AD38" s="93">
        <f>SUM(H38,J38,L38,N38,P38,U38,W38,Y38,AA38,AC38)</f>
        <v>124</v>
      </c>
      <c r="AE38" s="95" t="s">
        <v>278</v>
      </c>
      <c r="AF38" s="9"/>
      <c r="AG38" s="9"/>
      <c r="AH38" s="9"/>
      <c r="AI38" s="9"/>
      <c r="AJ38" s="10"/>
      <c r="AK38" s="12"/>
      <c r="AL38" s="9"/>
      <c r="AM38" s="12"/>
    </row>
    <row r="39" spans="1:39" s="8" customFormat="1">
      <c r="A39" s="20">
        <v>38</v>
      </c>
      <c r="B39" s="48" t="s">
        <v>119</v>
      </c>
      <c r="C39" s="21" t="s">
        <v>120</v>
      </c>
      <c r="D39" s="21" t="s">
        <v>121</v>
      </c>
      <c r="E39" s="21" t="s">
        <v>122</v>
      </c>
      <c r="F39" s="24" t="s">
        <v>186</v>
      </c>
      <c r="G39" s="26">
        <v>2</v>
      </c>
      <c r="H39" s="34">
        <f t="shared" si="27"/>
        <v>8</v>
      </c>
      <c r="I39" s="26">
        <v>2</v>
      </c>
      <c r="J39" s="34">
        <f>SUM(I39*3)</f>
        <v>6</v>
      </c>
      <c r="K39" s="26">
        <v>2</v>
      </c>
      <c r="L39" s="34">
        <f>SUM(K39*2)</f>
        <v>4</v>
      </c>
      <c r="M39" s="23">
        <v>2</v>
      </c>
      <c r="N39" s="34">
        <v>15</v>
      </c>
      <c r="O39" s="26">
        <v>2</v>
      </c>
      <c r="P39" s="34">
        <f t="shared" si="21"/>
        <v>8</v>
      </c>
      <c r="Q39" s="26"/>
      <c r="R39" s="26"/>
      <c r="S39" s="26">
        <v>2</v>
      </c>
      <c r="T39" s="26">
        <v>2</v>
      </c>
      <c r="U39" s="34">
        <f t="shared" si="22"/>
        <v>21</v>
      </c>
      <c r="V39" s="26">
        <v>2</v>
      </c>
      <c r="W39" s="34">
        <f t="shared" si="23"/>
        <v>8</v>
      </c>
      <c r="X39" s="26"/>
      <c r="Y39" s="34">
        <v>0</v>
      </c>
      <c r="Z39" s="26">
        <v>4</v>
      </c>
      <c r="AA39" s="34">
        <f t="shared" si="24"/>
        <v>52</v>
      </c>
      <c r="AB39" s="26">
        <v>8</v>
      </c>
      <c r="AC39" s="34">
        <f t="shared" si="25"/>
        <v>8</v>
      </c>
      <c r="AD39" s="93">
        <f>SUM(H39,J39,L39,N39,P39,U39,W39,Y39,AA39,AC39)</f>
        <v>130</v>
      </c>
      <c r="AE39" s="95" t="s">
        <v>278</v>
      </c>
      <c r="AF39" s="9"/>
      <c r="AG39" s="9"/>
      <c r="AH39" s="9"/>
      <c r="AI39" s="9"/>
      <c r="AJ39" s="10"/>
      <c r="AK39" s="12"/>
      <c r="AL39" s="9"/>
      <c r="AM39" s="12"/>
    </row>
    <row r="40" spans="1:39" s="8" customFormat="1">
      <c r="A40" s="20">
        <v>39</v>
      </c>
      <c r="B40" s="35" t="s">
        <v>244</v>
      </c>
      <c r="C40" s="21" t="s">
        <v>245</v>
      </c>
      <c r="D40" s="21" t="s">
        <v>246</v>
      </c>
      <c r="E40" s="21" t="s">
        <v>247</v>
      </c>
      <c r="F40" s="24" t="s">
        <v>186</v>
      </c>
      <c r="G40" s="26">
        <v>1</v>
      </c>
      <c r="H40" s="34">
        <f t="shared" si="27"/>
        <v>4</v>
      </c>
      <c r="I40" s="26">
        <v>1</v>
      </c>
      <c r="J40" s="34">
        <f t="shared" si="31"/>
        <v>3</v>
      </c>
      <c r="K40" s="26">
        <v>1</v>
      </c>
      <c r="L40" s="34">
        <f t="shared" si="32"/>
        <v>2</v>
      </c>
      <c r="M40" s="23">
        <v>2</v>
      </c>
      <c r="N40" s="34"/>
      <c r="O40" s="26">
        <v>2</v>
      </c>
      <c r="P40" s="34">
        <f t="shared" si="21"/>
        <v>8</v>
      </c>
      <c r="Q40" s="26"/>
      <c r="R40" s="26"/>
      <c r="S40" s="26"/>
      <c r="T40" s="26">
        <v>2</v>
      </c>
      <c r="U40" s="34">
        <f t="shared" si="22"/>
        <v>21</v>
      </c>
      <c r="V40" s="26">
        <v>2</v>
      </c>
      <c r="W40" s="34">
        <f t="shared" si="23"/>
        <v>8</v>
      </c>
      <c r="X40" s="26">
        <v>2</v>
      </c>
      <c r="Y40" s="36">
        <v>0</v>
      </c>
      <c r="Z40" s="26">
        <v>4</v>
      </c>
      <c r="AA40" s="34">
        <f t="shared" si="24"/>
        <v>52</v>
      </c>
      <c r="AB40" s="26">
        <v>8</v>
      </c>
      <c r="AC40" s="34">
        <f t="shared" si="25"/>
        <v>8</v>
      </c>
      <c r="AD40" s="93">
        <f t="shared" si="33"/>
        <v>106</v>
      </c>
      <c r="AE40" s="95" t="s">
        <v>278</v>
      </c>
      <c r="AF40" s="9"/>
      <c r="AG40" s="9"/>
      <c r="AH40" s="9"/>
      <c r="AI40" s="9"/>
      <c r="AJ40" s="10"/>
      <c r="AK40" s="12"/>
      <c r="AL40" s="9"/>
      <c r="AM40" s="12"/>
    </row>
    <row r="41" spans="1:39" s="8" customFormat="1">
      <c r="A41" s="20">
        <v>40</v>
      </c>
      <c r="B41" s="35" t="s">
        <v>248</v>
      </c>
      <c r="C41" s="21" t="s">
        <v>249</v>
      </c>
      <c r="D41" s="21" t="s">
        <v>250</v>
      </c>
      <c r="E41" s="21" t="s">
        <v>251</v>
      </c>
      <c r="F41" s="24" t="s">
        <v>177</v>
      </c>
      <c r="G41" s="26">
        <v>2</v>
      </c>
      <c r="H41" s="34">
        <f t="shared" si="27"/>
        <v>8</v>
      </c>
      <c r="I41" s="26">
        <v>1</v>
      </c>
      <c r="J41" s="34">
        <f t="shared" si="31"/>
        <v>3</v>
      </c>
      <c r="K41" s="26">
        <v>2</v>
      </c>
      <c r="L41" s="34">
        <f t="shared" si="32"/>
        <v>4</v>
      </c>
      <c r="M41" s="23"/>
      <c r="N41" s="34">
        <v>11</v>
      </c>
      <c r="O41" s="26">
        <v>2</v>
      </c>
      <c r="P41" s="34">
        <f t="shared" si="21"/>
        <v>8</v>
      </c>
      <c r="Q41" s="26"/>
      <c r="R41" s="26"/>
      <c r="S41" s="26"/>
      <c r="T41" s="26">
        <v>2</v>
      </c>
      <c r="U41" s="34">
        <f t="shared" si="22"/>
        <v>21</v>
      </c>
      <c r="V41" s="26">
        <v>2</v>
      </c>
      <c r="W41" s="34">
        <f t="shared" si="23"/>
        <v>8</v>
      </c>
      <c r="X41" s="26">
        <v>2</v>
      </c>
      <c r="Y41" s="36">
        <v>0</v>
      </c>
      <c r="Z41" s="26">
        <v>3</v>
      </c>
      <c r="AA41" s="34">
        <f t="shared" si="24"/>
        <v>39</v>
      </c>
      <c r="AB41" s="26">
        <v>6</v>
      </c>
      <c r="AC41" s="34">
        <f t="shared" si="25"/>
        <v>6</v>
      </c>
      <c r="AD41" s="93">
        <f t="shared" si="33"/>
        <v>108</v>
      </c>
      <c r="AE41" s="95" t="s">
        <v>278</v>
      </c>
      <c r="AF41" s="9"/>
      <c r="AG41" s="9"/>
      <c r="AH41" s="9"/>
      <c r="AI41" s="9"/>
      <c r="AJ41" s="10"/>
      <c r="AK41" s="12"/>
      <c r="AL41" s="9"/>
      <c r="AM41" s="12"/>
    </row>
    <row r="42" spans="1:39" s="8" customFormat="1">
      <c r="A42" s="20">
        <v>41</v>
      </c>
      <c r="B42" s="48" t="s">
        <v>79</v>
      </c>
      <c r="C42" s="21" t="s">
        <v>80</v>
      </c>
      <c r="D42" s="21" t="s">
        <v>81</v>
      </c>
      <c r="E42" s="21" t="s">
        <v>82</v>
      </c>
      <c r="F42" s="24" t="s">
        <v>177</v>
      </c>
      <c r="G42" s="26">
        <v>2</v>
      </c>
      <c r="H42" s="34">
        <f t="shared" si="27"/>
        <v>8</v>
      </c>
      <c r="I42" s="26"/>
      <c r="J42" s="34">
        <f>SUM(I42*3)</f>
        <v>0</v>
      </c>
      <c r="K42" s="26"/>
      <c r="L42" s="34">
        <f>SUM(K42*2)</f>
        <v>0</v>
      </c>
      <c r="M42" s="23"/>
      <c r="N42" s="34"/>
      <c r="O42" s="26">
        <v>2</v>
      </c>
      <c r="P42" s="34">
        <f t="shared" si="21"/>
        <v>8</v>
      </c>
      <c r="Q42" s="26"/>
      <c r="R42" s="26"/>
      <c r="S42" s="26"/>
      <c r="T42" s="26">
        <v>2</v>
      </c>
      <c r="U42" s="34">
        <f t="shared" si="22"/>
        <v>21</v>
      </c>
      <c r="V42" s="26">
        <v>2</v>
      </c>
      <c r="W42" s="34">
        <f t="shared" si="23"/>
        <v>8</v>
      </c>
      <c r="X42" s="26"/>
      <c r="Y42" s="34">
        <v>0</v>
      </c>
      <c r="Z42" s="26">
        <v>3</v>
      </c>
      <c r="AA42" s="34">
        <f t="shared" si="24"/>
        <v>39</v>
      </c>
      <c r="AB42" s="26">
        <v>6</v>
      </c>
      <c r="AC42" s="34">
        <f t="shared" si="25"/>
        <v>6</v>
      </c>
      <c r="AD42" s="93">
        <f>SUM(H42,J42,L42,N42,P42,U42,W42,Y42,AA42,AC42)</f>
        <v>90</v>
      </c>
      <c r="AE42" s="95" t="s">
        <v>278</v>
      </c>
      <c r="AF42" s="9"/>
      <c r="AG42" s="9"/>
      <c r="AH42" s="9"/>
      <c r="AI42" s="9"/>
      <c r="AJ42" s="10"/>
      <c r="AK42" s="12"/>
      <c r="AL42" s="9"/>
      <c r="AM42" s="12"/>
    </row>
    <row r="43" spans="1:39" s="8" customFormat="1">
      <c r="A43" s="20">
        <v>42</v>
      </c>
      <c r="B43" s="53" t="s">
        <v>166</v>
      </c>
      <c r="C43" s="21" t="s">
        <v>167</v>
      </c>
      <c r="D43" s="21" t="s">
        <v>168</v>
      </c>
      <c r="E43" s="28" t="s">
        <v>169</v>
      </c>
      <c r="F43" s="24" t="s">
        <v>252</v>
      </c>
      <c r="G43" s="26">
        <v>2</v>
      </c>
      <c r="H43" s="34">
        <f t="shared" si="27"/>
        <v>8</v>
      </c>
      <c r="I43" s="26">
        <v>1</v>
      </c>
      <c r="J43" s="34">
        <f>SUM(I43*3)</f>
        <v>3</v>
      </c>
      <c r="K43" s="26">
        <v>1</v>
      </c>
      <c r="L43" s="34">
        <f>SUM(K43*2)</f>
        <v>2</v>
      </c>
      <c r="M43" s="23">
        <v>2</v>
      </c>
      <c r="N43" s="34">
        <v>10</v>
      </c>
      <c r="O43" s="26">
        <v>2</v>
      </c>
      <c r="P43" s="34">
        <f t="shared" si="21"/>
        <v>8</v>
      </c>
      <c r="Q43" s="26"/>
      <c r="R43" s="26"/>
      <c r="S43" s="26"/>
      <c r="T43" s="26">
        <v>2</v>
      </c>
      <c r="U43" s="34">
        <f t="shared" si="22"/>
        <v>21</v>
      </c>
      <c r="V43" s="26">
        <v>2</v>
      </c>
      <c r="W43" s="34">
        <f t="shared" si="23"/>
        <v>8</v>
      </c>
      <c r="X43" s="26"/>
      <c r="Y43" s="34">
        <v>0</v>
      </c>
      <c r="Z43" s="26">
        <v>7</v>
      </c>
      <c r="AA43" s="34">
        <f t="shared" si="24"/>
        <v>91</v>
      </c>
      <c r="AB43" s="26">
        <v>14</v>
      </c>
      <c r="AC43" s="34">
        <f t="shared" si="25"/>
        <v>14</v>
      </c>
      <c r="AD43" s="93">
        <f>SUM(H43,J43,L43,N43,P43,U43,W43,Y43,AA43,AC43)</f>
        <v>165</v>
      </c>
      <c r="AE43" s="95" t="s">
        <v>278</v>
      </c>
      <c r="AF43" s="9"/>
      <c r="AG43" s="9"/>
      <c r="AH43" s="9"/>
      <c r="AI43" s="9"/>
      <c r="AJ43" s="10"/>
      <c r="AK43" s="12"/>
      <c r="AL43" s="9"/>
      <c r="AM43" s="12"/>
    </row>
    <row r="44" spans="1:39" s="8" customFormat="1">
      <c r="A44" s="20">
        <v>43</v>
      </c>
      <c r="B44" s="48" t="s">
        <v>143</v>
      </c>
      <c r="C44" s="21" t="s">
        <v>144</v>
      </c>
      <c r="D44" s="21" t="s">
        <v>145</v>
      </c>
      <c r="E44" s="21" t="s">
        <v>146</v>
      </c>
      <c r="F44" s="24" t="s">
        <v>180</v>
      </c>
      <c r="G44" s="26">
        <v>2</v>
      </c>
      <c r="H44" s="34">
        <f t="shared" si="27"/>
        <v>8</v>
      </c>
      <c r="I44" s="26">
        <v>2</v>
      </c>
      <c r="J44" s="34">
        <f>SUM(I44*3)</f>
        <v>6</v>
      </c>
      <c r="K44" s="26">
        <v>2</v>
      </c>
      <c r="L44" s="34">
        <f>SUM(K44*2)</f>
        <v>4</v>
      </c>
      <c r="M44" s="23">
        <v>2</v>
      </c>
      <c r="N44" s="34"/>
      <c r="O44" s="26">
        <v>2</v>
      </c>
      <c r="P44" s="34">
        <f t="shared" si="21"/>
        <v>8</v>
      </c>
      <c r="Q44" s="26"/>
      <c r="R44" s="26"/>
      <c r="S44" s="26">
        <v>2</v>
      </c>
      <c r="T44" s="26">
        <v>2</v>
      </c>
      <c r="U44" s="34">
        <f t="shared" si="22"/>
        <v>21</v>
      </c>
      <c r="V44" s="26">
        <v>2</v>
      </c>
      <c r="W44" s="34">
        <f t="shared" si="23"/>
        <v>8</v>
      </c>
      <c r="X44" s="26"/>
      <c r="Y44" s="34">
        <v>0</v>
      </c>
      <c r="Z44" s="26">
        <v>5</v>
      </c>
      <c r="AA44" s="34">
        <f t="shared" si="24"/>
        <v>65</v>
      </c>
      <c r="AB44" s="26">
        <v>10</v>
      </c>
      <c r="AC44" s="34">
        <f t="shared" si="25"/>
        <v>10</v>
      </c>
      <c r="AD44" s="93">
        <f>SUM(H44,J44,L44,N44,P44,U44,W44,Y44,AA44,AC44)</f>
        <v>130</v>
      </c>
      <c r="AE44" s="95" t="s">
        <v>278</v>
      </c>
      <c r="AF44" s="9"/>
      <c r="AG44" s="9"/>
      <c r="AH44" s="9"/>
      <c r="AI44" s="9"/>
      <c r="AJ44" s="10"/>
      <c r="AK44" s="12"/>
      <c r="AL44" s="9"/>
      <c r="AM44" s="12"/>
    </row>
    <row r="45" spans="1:39" s="8" customFormat="1">
      <c r="A45" s="20">
        <v>44</v>
      </c>
      <c r="B45" s="21" t="s">
        <v>253</v>
      </c>
      <c r="C45" s="21" t="s">
        <v>254</v>
      </c>
      <c r="D45" s="21" t="s">
        <v>255</v>
      </c>
      <c r="E45" s="21" t="s">
        <v>256</v>
      </c>
      <c r="F45" s="24" t="s">
        <v>177</v>
      </c>
      <c r="G45" s="26">
        <v>2</v>
      </c>
      <c r="H45" s="34">
        <f t="shared" si="27"/>
        <v>8</v>
      </c>
      <c r="I45" s="26">
        <v>2</v>
      </c>
      <c r="J45" s="34">
        <f t="shared" si="31"/>
        <v>6</v>
      </c>
      <c r="K45" s="26">
        <v>2</v>
      </c>
      <c r="L45" s="34">
        <f t="shared" si="32"/>
        <v>4</v>
      </c>
      <c r="M45" s="23">
        <v>2</v>
      </c>
      <c r="N45" s="34"/>
      <c r="O45" s="26">
        <v>2</v>
      </c>
      <c r="P45" s="34">
        <f t="shared" si="21"/>
        <v>8</v>
      </c>
      <c r="Q45" s="26">
        <v>1</v>
      </c>
      <c r="R45" s="26"/>
      <c r="S45" s="26"/>
      <c r="T45" s="26">
        <v>2</v>
      </c>
      <c r="U45" s="34">
        <f t="shared" si="22"/>
        <v>21</v>
      </c>
      <c r="V45" s="26">
        <v>2</v>
      </c>
      <c r="W45" s="34">
        <f t="shared" si="23"/>
        <v>8</v>
      </c>
      <c r="X45" s="60" t="s">
        <v>257</v>
      </c>
      <c r="Y45" s="50">
        <v>2</v>
      </c>
      <c r="Z45" s="26">
        <v>3</v>
      </c>
      <c r="AA45" s="34">
        <f t="shared" si="24"/>
        <v>39</v>
      </c>
      <c r="AB45" s="26">
        <v>6</v>
      </c>
      <c r="AC45" s="34">
        <f t="shared" si="25"/>
        <v>6</v>
      </c>
      <c r="AD45" s="93">
        <f t="shared" si="33"/>
        <v>102</v>
      </c>
      <c r="AE45" s="95" t="s">
        <v>278</v>
      </c>
      <c r="AF45" s="9"/>
      <c r="AG45" s="9"/>
      <c r="AH45" s="9"/>
      <c r="AI45" s="9"/>
      <c r="AJ45" s="10"/>
      <c r="AK45" s="12"/>
      <c r="AL45" s="9"/>
      <c r="AM45" s="12"/>
    </row>
    <row r="46" spans="1:39" s="8" customFormat="1">
      <c r="A46" s="20">
        <v>45</v>
      </c>
      <c r="B46" s="48" t="s">
        <v>116</v>
      </c>
      <c r="C46" s="21" t="s">
        <v>258</v>
      </c>
      <c r="D46" s="21" t="s">
        <v>117</v>
      </c>
      <c r="E46" s="21" t="s">
        <v>118</v>
      </c>
      <c r="F46" s="24" t="s">
        <v>177</v>
      </c>
      <c r="G46" s="26">
        <v>1</v>
      </c>
      <c r="H46" s="34">
        <f t="shared" si="27"/>
        <v>4</v>
      </c>
      <c r="I46" s="26">
        <v>1</v>
      </c>
      <c r="J46" s="34">
        <f>SUM(I46*3)</f>
        <v>3</v>
      </c>
      <c r="K46" s="26">
        <v>1</v>
      </c>
      <c r="L46" s="34">
        <f>SUM(K46*2)</f>
        <v>2</v>
      </c>
      <c r="M46" s="23">
        <v>1</v>
      </c>
      <c r="N46" s="34"/>
      <c r="O46" s="26">
        <v>1</v>
      </c>
      <c r="P46" s="34">
        <f t="shared" si="21"/>
        <v>4</v>
      </c>
      <c r="Q46" s="26"/>
      <c r="R46" s="26"/>
      <c r="S46" s="26">
        <v>1</v>
      </c>
      <c r="T46" s="26">
        <v>1</v>
      </c>
      <c r="U46" s="34">
        <f t="shared" si="22"/>
        <v>10.5</v>
      </c>
      <c r="V46" s="26">
        <v>1</v>
      </c>
      <c r="W46" s="34">
        <f t="shared" si="23"/>
        <v>4</v>
      </c>
      <c r="X46" s="26"/>
      <c r="Y46" s="34">
        <v>0</v>
      </c>
      <c r="Z46" s="26">
        <v>3</v>
      </c>
      <c r="AA46" s="34">
        <f t="shared" si="24"/>
        <v>39</v>
      </c>
      <c r="AB46" s="26">
        <v>3</v>
      </c>
      <c r="AC46" s="34">
        <f t="shared" si="25"/>
        <v>3</v>
      </c>
      <c r="AD46" s="93">
        <f>SUM(H46,J46,L46,N46,P46,U46,W46,Y46,AA46,AC46)</f>
        <v>69.5</v>
      </c>
      <c r="AE46" s="95" t="s">
        <v>278</v>
      </c>
      <c r="AF46" s="9"/>
      <c r="AG46" s="9"/>
      <c r="AH46" s="9"/>
      <c r="AI46" s="9"/>
      <c r="AJ46" s="10"/>
      <c r="AK46" s="12"/>
      <c r="AL46" s="9"/>
      <c r="AM46" s="12"/>
    </row>
    <row r="47" spans="1:39" s="8" customFormat="1">
      <c r="A47" s="20">
        <v>46</v>
      </c>
      <c r="B47" s="48" t="s">
        <v>97</v>
      </c>
      <c r="C47" s="21" t="s">
        <v>98</v>
      </c>
      <c r="D47" s="21" t="s">
        <v>99</v>
      </c>
      <c r="E47" s="21" t="s">
        <v>100</v>
      </c>
      <c r="F47" s="24" t="s">
        <v>186</v>
      </c>
      <c r="G47" s="26">
        <v>1</v>
      </c>
      <c r="H47" s="34">
        <f t="shared" si="27"/>
        <v>4</v>
      </c>
      <c r="I47" s="26">
        <v>2</v>
      </c>
      <c r="J47" s="34">
        <f>SUM(I47*3)</f>
        <v>6</v>
      </c>
      <c r="K47" s="26"/>
      <c r="L47" s="34">
        <f>SUM(K47*2)</f>
        <v>0</v>
      </c>
      <c r="M47" s="23">
        <v>2</v>
      </c>
      <c r="N47" s="34">
        <v>11</v>
      </c>
      <c r="O47" s="26">
        <v>1</v>
      </c>
      <c r="P47" s="34">
        <f t="shared" si="21"/>
        <v>4</v>
      </c>
      <c r="Q47" s="26"/>
      <c r="R47" s="26"/>
      <c r="S47" s="26"/>
      <c r="T47" s="26">
        <v>2</v>
      </c>
      <c r="U47" s="34">
        <f t="shared" si="22"/>
        <v>21</v>
      </c>
      <c r="V47" s="26">
        <v>1</v>
      </c>
      <c r="W47" s="34">
        <f t="shared" si="23"/>
        <v>4</v>
      </c>
      <c r="X47" s="26"/>
      <c r="Y47" s="34">
        <v>0</v>
      </c>
      <c r="Z47" s="26">
        <v>4</v>
      </c>
      <c r="AA47" s="34">
        <f t="shared" si="24"/>
        <v>52</v>
      </c>
      <c r="AB47" s="26">
        <v>8</v>
      </c>
      <c r="AC47" s="34">
        <f t="shared" si="25"/>
        <v>8</v>
      </c>
      <c r="AD47" s="93">
        <f>SUM(H47,J47,L47,N47,P47,U47,W47,Y47,AA47,AC47)</f>
        <v>110</v>
      </c>
      <c r="AE47" s="95" t="s">
        <v>278</v>
      </c>
      <c r="AF47" s="9"/>
      <c r="AG47" s="9"/>
      <c r="AH47" s="9"/>
      <c r="AI47" s="9"/>
      <c r="AJ47" s="10"/>
      <c r="AK47" s="12"/>
      <c r="AL47" s="9"/>
      <c r="AM47" s="12"/>
    </row>
    <row r="48" spans="1:39" s="8" customFormat="1">
      <c r="A48" s="20">
        <v>47</v>
      </c>
      <c r="B48" s="35" t="s">
        <v>259</v>
      </c>
      <c r="C48" s="21" t="s">
        <v>260</v>
      </c>
      <c r="D48" s="21" t="s">
        <v>261</v>
      </c>
      <c r="E48" s="21" t="s">
        <v>262</v>
      </c>
      <c r="F48" s="24" t="s">
        <v>186</v>
      </c>
      <c r="G48" s="26">
        <v>2</v>
      </c>
      <c r="H48" s="61">
        <f t="shared" ref="H48" si="34">SUM(G48*4)</f>
        <v>8</v>
      </c>
      <c r="I48" s="26">
        <v>2</v>
      </c>
      <c r="J48" s="61">
        <f t="shared" ref="J48" si="35">SUM(I48*3)</f>
        <v>6</v>
      </c>
      <c r="K48" s="26">
        <v>2</v>
      </c>
      <c r="L48" s="34">
        <f t="shared" ref="L48" si="36">SUM(K48*2)</f>
        <v>4</v>
      </c>
      <c r="M48" s="23">
        <v>2</v>
      </c>
      <c r="N48" s="34"/>
      <c r="O48" s="26">
        <v>2</v>
      </c>
      <c r="P48" s="34">
        <f t="shared" ref="P48" si="37">SUM(O48*4)</f>
        <v>8</v>
      </c>
      <c r="Q48" s="26"/>
      <c r="R48" s="26"/>
      <c r="S48" s="26"/>
      <c r="T48" s="26">
        <v>2</v>
      </c>
      <c r="U48" s="34">
        <f t="shared" ref="U48" si="38">SUM(T48*10.5)</f>
        <v>21</v>
      </c>
      <c r="V48" s="26">
        <v>2</v>
      </c>
      <c r="W48" s="34">
        <f t="shared" ref="W48" si="39">SUM(V48*4)</f>
        <v>8</v>
      </c>
      <c r="X48" s="26">
        <v>2</v>
      </c>
      <c r="Y48" s="36">
        <v>0</v>
      </c>
      <c r="Z48" s="26">
        <v>4</v>
      </c>
      <c r="AA48" s="34">
        <f t="shared" ref="AA48" si="40">SUM(Z48*13)</f>
        <v>52</v>
      </c>
      <c r="AB48" s="26">
        <v>8</v>
      </c>
      <c r="AC48" s="34">
        <f t="shared" ref="AC48" si="41">SUM(AB48*1)</f>
        <v>8</v>
      </c>
      <c r="AD48" s="93">
        <f t="shared" ref="AD48" si="42">SUM(H48,J48,L48,N48,P48,U48,W48,Y48,AA48,AC48)</f>
        <v>115</v>
      </c>
      <c r="AE48" s="95" t="s">
        <v>278</v>
      </c>
      <c r="AF48" s="9"/>
      <c r="AG48" s="9"/>
      <c r="AH48" s="9"/>
      <c r="AI48" s="9"/>
      <c r="AJ48" s="10"/>
      <c r="AK48" s="12"/>
      <c r="AL48" s="9"/>
      <c r="AM48" s="12"/>
    </row>
    <row r="49" spans="1:39" s="8" customFormat="1">
      <c r="A49" s="20">
        <v>48</v>
      </c>
      <c r="B49" s="48" t="s">
        <v>40</v>
      </c>
      <c r="C49" s="27" t="s">
        <v>41</v>
      </c>
      <c r="D49" s="21" t="s">
        <v>42</v>
      </c>
      <c r="E49" s="21" t="s">
        <v>43</v>
      </c>
      <c r="F49" s="24" t="s">
        <v>208</v>
      </c>
      <c r="G49" s="26">
        <v>1</v>
      </c>
      <c r="H49" s="34">
        <f t="shared" ref="H49:H60" si="43">SUM(G49*4)</f>
        <v>4</v>
      </c>
      <c r="I49" s="26">
        <v>1</v>
      </c>
      <c r="J49" s="34">
        <f t="shared" ref="J49:J60" si="44">SUM(I49*3)</f>
        <v>3</v>
      </c>
      <c r="K49" s="26">
        <v>1</v>
      </c>
      <c r="L49" s="34">
        <f t="shared" ref="L49:L61" si="45">SUM(K49*2)</f>
        <v>2</v>
      </c>
      <c r="M49" s="23">
        <v>2</v>
      </c>
      <c r="N49" s="34">
        <v>10</v>
      </c>
      <c r="O49" s="26">
        <v>1</v>
      </c>
      <c r="P49" s="34">
        <f t="shared" ref="P49:P61" si="46">SUM(O49*4)</f>
        <v>4</v>
      </c>
      <c r="Q49" s="26">
        <v>1</v>
      </c>
      <c r="R49" s="26"/>
      <c r="S49" s="26">
        <v>1</v>
      </c>
      <c r="T49" s="26">
        <v>2</v>
      </c>
      <c r="U49" s="34">
        <f t="shared" ref="U49:U60" si="47">SUM(T49*10.5)</f>
        <v>21</v>
      </c>
      <c r="V49" s="26">
        <v>1</v>
      </c>
      <c r="W49" s="34">
        <f t="shared" ref="W49:W60" si="48">SUM(V49*4)</f>
        <v>4</v>
      </c>
      <c r="X49" s="26"/>
      <c r="Y49" s="34">
        <v>0</v>
      </c>
      <c r="Z49" s="26">
        <v>6</v>
      </c>
      <c r="AA49" s="34">
        <f t="shared" ref="AA49:AA60" si="49">SUM(Z49*13)</f>
        <v>78</v>
      </c>
      <c r="AB49" s="26">
        <v>12</v>
      </c>
      <c r="AC49" s="34">
        <f t="shared" ref="AC49:AC60" si="50">SUM(AB49*1)</f>
        <v>12</v>
      </c>
      <c r="AD49" s="93">
        <f t="shared" ref="AD49:AD60" si="51">SUM(H49,J49,L49,N49,P49,U49,W49,Y49,AA49,AC49)</f>
        <v>138</v>
      </c>
      <c r="AE49" s="95" t="s">
        <v>278</v>
      </c>
      <c r="AF49" s="9"/>
      <c r="AG49" s="9"/>
      <c r="AH49" s="9"/>
      <c r="AI49" s="9"/>
      <c r="AJ49" s="10"/>
      <c r="AK49" s="12"/>
      <c r="AL49" s="9"/>
      <c r="AM49" s="12"/>
    </row>
    <row r="50" spans="1:39" s="8" customFormat="1">
      <c r="A50" s="20">
        <v>49</v>
      </c>
      <c r="B50" s="48" t="s">
        <v>123</v>
      </c>
      <c r="C50" s="21" t="s">
        <v>124</v>
      </c>
      <c r="D50" s="21" t="s">
        <v>125</v>
      </c>
      <c r="E50" s="21" t="s">
        <v>126</v>
      </c>
      <c r="F50" s="24" t="s">
        <v>186</v>
      </c>
      <c r="G50" s="26">
        <v>2</v>
      </c>
      <c r="H50" s="34">
        <f t="shared" si="43"/>
        <v>8</v>
      </c>
      <c r="I50" s="26"/>
      <c r="J50" s="34">
        <f t="shared" si="44"/>
        <v>0</v>
      </c>
      <c r="K50" s="26"/>
      <c r="L50" s="34">
        <f t="shared" si="45"/>
        <v>0</v>
      </c>
      <c r="M50" s="23">
        <v>2</v>
      </c>
      <c r="N50" s="34"/>
      <c r="O50" s="26">
        <v>2</v>
      </c>
      <c r="P50" s="34">
        <f t="shared" si="46"/>
        <v>8</v>
      </c>
      <c r="Q50" s="26">
        <v>1</v>
      </c>
      <c r="R50" s="26"/>
      <c r="S50" s="26"/>
      <c r="T50" s="26">
        <v>2</v>
      </c>
      <c r="U50" s="34">
        <f t="shared" si="47"/>
        <v>21</v>
      </c>
      <c r="V50" s="26">
        <v>2</v>
      </c>
      <c r="W50" s="34">
        <f t="shared" si="48"/>
        <v>8</v>
      </c>
      <c r="X50" s="26"/>
      <c r="Y50" s="34">
        <v>0</v>
      </c>
      <c r="Z50" s="26">
        <v>4</v>
      </c>
      <c r="AA50" s="34">
        <f t="shared" si="49"/>
        <v>52</v>
      </c>
      <c r="AB50" s="26">
        <v>8</v>
      </c>
      <c r="AC50" s="34">
        <f t="shared" si="50"/>
        <v>8</v>
      </c>
      <c r="AD50" s="93">
        <f t="shared" si="51"/>
        <v>105</v>
      </c>
      <c r="AE50" s="95" t="s">
        <v>278</v>
      </c>
      <c r="AF50" s="105" t="s">
        <v>291</v>
      </c>
      <c r="AG50" s="9"/>
      <c r="AH50" s="9"/>
      <c r="AI50" s="9"/>
      <c r="AJ50" s="10"/>
      <c r="AK50" s="12"/>
      <c r="AL50" s="9"/>
      <c r="AM50" s="12"/>
    </row>
    <row r="51" spans="1:39" s="8" customFormat="1">
      <c r="A51" s="20">
        <v>50</v>
      </c>
      <c r="B51" s="48" t="s">
        <v>75</v>
      </c>
      <c r="C51" s="21" t="s">
        <v>76</v>
      </c>
      <c r="D51" s="21" t="s">
        <v>77</v>
      </c>
      <c r="E51" s="21" t="s">
        <v>78</v>
      </c>
      <c r="F51" s="24" t="s">
        <v>177</v>
      </c>
      <c r="G51" s="26">
        <v>1</v>
      </c>
      <c r="H51" s="34">
        <f t="shared" si="43"/>
        <v>4</v>
      </c>
      <c r="I51" s="26"/>
      <c r="J51" s="34">
        <f t="shared" si="44"/>
        <v>0</v>
      </c>
      <c r="K51" s="26"/>
      <c r="L51" s="34">
        <f t="shared" si="45"/>
        <v>0</v>
      </c>
      <c r="M51" s="23">
        <v>2</v>
      </c>
      <c r="N51" s="34"/>
      <c r="O51" s="26">
        <v>1</v>
      </c>
      <c r="P51" s="34">
        <f t="shared" si="46"/>
        <v>4</v>
      </c>
      <c r="Q51" s="26"/>
      <c r="R51" s="26"/>
      <c r="S51" s="26">
        <v>2</v>
      </c>
      <c r="T51" s="26">
        <v>2</v>
      </c>
      <c r="U51" s="34">
        <f t="shared" si="47"/>
        <v>21</v>
      </c>
      <c r="V51" s="26">
        <v>1</v>
      </c>
      <c r="W51" s="34">
        <f t="shared" si="48"/>
        <v>4</v>
      </c>
      <c r="X51" s="26"/>
      <c r="Y51" s="34">
        <v>0</v>
      </c>
      <c r="Z51" s="26">
        <v>3</v>
      </c>
      <c r="AA51" s="34">
        <f t="shared" si="49"/>
        <v>39</v>
      </c>
      <c r="AB51" s="26">
        <v>6</v>
      </c>
      <c r="AC51" s="34">
        <f t="shared" si="50"/>
        <v>6</v>
      </c>
      <c r="AD51" s="93">
        <f t="shared" si="51"/>
        <v>78</v>
      </c>
      <c r="AE51" s="95" t="s">
        <v>278</v>
      </c>
      <c r="AF51" s="9"/>
      <c r="AG51" s="9"/>
      <c r="AH51" s="9"/>
      <c r="AI51" s="9"/>
      <c r="AJ51" s="10"/>
      <c r="AK51" s="12"/>
      <c r="AL51" s="9"/>
      <c r="AM51" s="12"/>
    </row>
    <row r="52" spans="1:39" s="8" customFormat="1">
      <c r="A52" s="20">
        <v>51</v>
      </c>
      <c r="B52" s="48" t="s">
        <v>138</v>
      </c>
      <c r="C52" s="21" t="s">
        <v>139</v>
      </c>
      <c r="D52" s="21" t="s">
        <v>140</v>
      </c>
      <c r="E52" s="21" t="s">
        <v>141</v>
      </c>
      <c r="F52" s="24" t="s">
        <v>180</v>
      </c>
      <c r="G52" s="26">
        <v>2</v>
      </c>
      <c r="H52" s="34">
        <f t="shared" si="43"/>
        <v>8</v>
      </c>
      <c r="I52" s="26"/>
      <c r="J52" s="34">
        <f t="shared" si="44"/>
        <v>0</v>
      </c>
      <c r="K52" s="26"/>
      <c r="L52" s="34">
        <f t="shared" si="45"/>
        <v>0</v>
      </c>
      <c r="M52" s="23">
        <v>2</v>
      </c>
      <c r="N52" s="34"/>
      <c r="O52" s="26">
        <v>2</v>
      </c>
      <c r="P52" s="34">
        <f t="shared" si="46"/>
        <v>8</v>
      </c>
      <c r="Q52" s="26"/>
      <c r="R52" s="26"/>
      <c r="S52" s="26"/>
      <c r="T52" s="26">
        <v>2</v>
      </c>
      <c r="U52" s="34">
        <f t="shared" si="47"/>
        <v>21</v>
      </c>
      <c r="V52" s="26">
        <v>2</v>
      </c>
      <c r="W52" s="34">
        <f t="shared" si="48"/>
        <v>8</v>
      </c>
      <c r="X52" s="26"/>
      <c r="Y52" s="34">
        <v>0</v>
      </c>
      <c r="Z52" s="26">
        <v>5</v>
      </c>
      <c r="AA52" s="34">
        <f t="shared" si="49"/>
        <v>65</v>
      </c>
      <c r="AB52" s="26">
        <v>10</v>
      </c>
      <c r="AC52" s="34">
        <f t="shared" si="50"/>
        <v>10</v>
      </c>
      <c r="AD52" s="93">
        <f t="shared" si="51"/>
        <v>120</v>
      </c>
      <c r="AE52" s="95" t="s">
        <v>278</v>
      </c>
      <c r="AF52" s="9"/>
      <c r="AG52" s="9"/>
      <c r="AH52" s="9"/>
      <c r="AI52" s="9"/>
      <c r="AJ52" s="10"/>
      <c r="AK52" s="12"/>
      <c r="AL52" s="9"/>
      <c r="AM52" s="12"/>
    </row>
    <row r="53" spans="1:39" s="8" customFormat="1">
      <c r="A53" s="20">
        <v>52</v>
      </c>
      <c r="B53" s="48" t="s">
        <v>158</v>
      </c>
      <c r="C53" s="21" t="s">
        <v>159</v>
      </c>
      <c r="D53" s="21" t="s">
        <v>160</v>
      </c>
      <c r="E53" s="21" t="s">
        <v>161</v>
      </c>
      <c r="F53" s="24" t="s">
        <v>177</v>
      </c>
      <c r="G53" s="26"/>
      <c r="H53" s="34">
        <f t="shared" si="43"/>
        <v>0</v>
      </c>
      <c r="I53" s="26">
        <v>2</v>
      </c>
      <c r="J53" s="34">
        <f t="shared" si="44"/>
        <v>6</v>
      </c>
      <c r="K53" s="26">
        <v>2</v>
      </c>
      <c r="L53" s="34">
        <f t="shared" si="45"/>
        <v>4</v>
      </c>
      <c r="M53" s="23">
        <v>2</v>
      </c>
      <c r="N53" s="34"/>
      <c r="O53" s="26">
        <v>2</v>
      </c>
      <c r="P53" s="34">
        <f t="shared" si="46"/>
        <v>8</v>
      </c>
      <c r="Q53" s="26"/>
      <c r="R53" s="26"/>
      <c r="S53" s="26"/>
      <c r="T53" s="26">
        <v>2</v>
      </c>
      <c r="U53" s="34">
        <f t="shared" si="47"/>
        <v>21</v>
      </c>
      <c r="V53" s="26">
        <v>2</v>
      </c>
      <c r="W53" s="34">
        <f t="shared" si="48"/>
        <v>8</v>
      </c>
      <c r="X53" s="26"/>
      <c r="Y53" s="34">
        <v>0</v>
      </c>
      <c r="Z53" s="26">
        <v>3</v>
      </c>
      <c r="AA53" s="34">
        <f t="shared" si="49"/>
        <v>39</v>
      </c>
      <c r="AB53" s="26">
        <v>6</v>
      </c>
      <c r="AC53" s="34">
        <f t="shared" si="50"/>
        <v>6</v>
      </c>
      <c r="AD53" s="93">
        <f t="shared" si="51"/>
        <v>92</v>
      </c>
      <c r="AE53" s="95" t="s">
        <v>278</v>
      </c>
      <c r="AF53" s="9"/>
      <c r="AG53" s="9"/>
      <c r="AH53" s="9"/>
      <c r="AI53" s="9"/>
      <c r="AJ53" s="10"/>
      <c r="AK53" s="12"/>
      <c r="AL53" s="9"/>
      <c r="AM53" s="12"/>
    </row>
    <row r="54" spans="1:39" s="8" customFormat="1">
      <c r="A54" s="20">
        <v>53</v>
      </c>
      <c r="B54" s="48" t="s">
        <v>67</v>
      </c>
      <c r="C54" s="21" t="s">
        <v>68</v>
      </c>
      <c r="D54" s="21" t="s">
        <v>69</v>
      </c>
      <c r="E54" s="21" t="s">
        <v>70</v>
      </c>
      <c r="F54" s="24" t="s">
        <v>186</v>
      </c>
      <c r="G54" s="26">
        <v>2</v>
      </c>
      <c r="H54" s="34">
        <f t="shared" si="43"/>
        <v>8</v>
      </c>
      <c r="I54" s="26">
        <v>3</v>
      </c>
      <c r="J54" s="34">
        <f t="shared" si="44"/>
        <v>9</v>
      </c>
      <c r="K54" s="26">
        <v>2</v>
      </c>
      <c r="L54" s="34">
        <f t="shared" si="45"/>
        <v>4</v>
      </c>
      <c r="M54" s="23">
        <v>2</v>
      </c>
      <c r="N54" s="34"/>
      <c r="O54" s="26">
        <v>2</v>
      </c>
      <c r="P54" s="34">
        <f t="shared" si="46"/>
        <v>8</v>
      </c>
      <c r="Q54" s="26"/>
      <c r="R54" s="26"/>
      <c r="S54" s="26"/>
      <c r="T54" s="26">
        <v>2</v>
      </c>
      <c r="U54" s="34">
        <f t="shared" si="47"/>
        <v>21</v>
      </c>
      <c r="V54" s="26">
        <v>2</v>
      </c>
      <c r="W54" s="34">
        <f t="shared" si="48"/>
        <v>8</v>
      </c>
      <c r="X54" s="25" t="s">
        <v>266</v>
      </c>
      <c r="Y54" s="50">
        <v>2</v>
      </c>
      <c r="Z54" s="26">
        <v>4</v>
      </c>
      <c r="AA54" s="34">
        <f t="shared" si="49"/>
        <v>52</v>
      </c>
      <c r="AB54" s="26">
        <v>8</v>
      </c>
      <c r="AC54" s="34">
        <f t="shared" si="50"/>
        <v>8</v>
      </c>
      <c r="AD54" s="93">
        <f t="shared" si="51"/>
        <v>120</v>
      </c>
      <c r="AE54" s="96"/>
      <c r="AF54" s="9"/>
      <c r="AG54" s="9"/>
      <c r="AH54" s="9"/>
      <c r="AI54" s="9"/>
      <c r="AJ54" s="10"/>
      <c r="AK54" s="12"/>
      <c r="AL54" s="9"/>
      <c r="AM54" s="12"/>
    </row>
    <row r="55" spans="1:39" s="8" customFormat="1">
      <c r="A55" s="20">
        <v>54</v>
      </c>
      <c r="B55" s="48" t="s">
        <v>109</v>
      </c>
      <c r="C55" s="21" t="s">
        <v>53</v>
      </c>
      <c r="D55" s="21" t="s">
        <v>110</v>
      </c>
      <c r="E55" s="21" t="s">
        <v>111</v>
      </c>
      <c r="F55" s="24" t="s">
        <v>177</v>
      </c>
      <c r="G55" s="26">
        <v>2</v>
      </c>
      <c r="H55" s="34">
        <f t="shared" si="43"/>
        <v>8</v>
      </c>
      <c r="I55" s="26">
        <v>1</v>
      </c>
      <c r="J55" s="34">
        <f t="shared" si="44"/>
        <v>3</v>
      </c>
      <c r="K55" s="26">
        <v>1</v>
      </c>
      <c r="L55" s="34">
        <f t="shared" si="45"/>
        <v>2</v>
      </c>
      <c r="M55" s="23"/>
      <c r="N55" s="34"/>
      <c r="O55" s="26">
        <v>2</v>
      </c>
      <c r="P55" s="34">
        <f t="shared" si="46"/>
        <v>8</v>
      </c>
      <c r="Q55" s="26"/>
      <c r="R55" s="26"/>
      <c r="S55" s="26"/>
      <c r="T55" s="26">
        <v>1</v>
      </c>
      <c r="U55" s="34">
        <f t="shared" si="47"/>
        <v>10.5</v>
      </c>
      <c r="V55" s="26">
        <v>2</v>
      </c>
      <c r="W55" s="34">
        <f t="shared" si="48"/>
        <v>8</v>
      </c>
      <c r="X55" s="26"/>
      <c r="Y55" s="34">
        <v>0</v>
      </c>
      <c r="Z55" s="26">
        <v>3</v>
      </c>
      <c r="AA55" s="34">
        <f t="shared" si="49"/>
        <v>39</v>
      </c>
      <c r="AB55" s="26">
        <v>6</v>
      </c>
      <c r="AC55" s="34">
        <f t="shared" si="50"/>
        <v>6</v>
      </c>
      <c r="AD55" s="93">
        <f t="shared" si="51"/>
        <v>84.5</v>
      </c>
      <c r="AE55" s="96"/>
      <c r="AF55" s="9"/>
      <c r="AG55" s="9"/>
      <c r="AH55" s="9"/>
      <c r="AI55" s="9"/>
      <c r="AJ55" s="10"/>
      <c r="AK55" s="12"/>
      <c r="AL55" s="9"/>
      <c r="AM55" s="12"/>
    </row>
    <row r="56" spans="1:39" s="8" customFormat="1">
      <c r="A56" s="20">
        <v>55</v>
      </c>
      <c r="B56" s="21" t="s">
        <v>267</v>
      </c>
      <c r="C56" s="21" t="s">
        <v>268</v>
      </c>
      <c r="D56" s="21" t="s">
        <v>269</v>
      </c>
      <c r="E56" s="21" t="s">
        <v>270</v>
      </c>
      <c r="F56" s="24" t="s">
        <v>177</v>
      </c>
      <c r="G56" s="26">
        <v>2</v>
      </c>
      <c r="H56" s="61">
        <f t="shared" si="43"/>
        <v>8</v>
      </c>
      <c r="I56" s="26">
        <v>2</v>
      </c>
      <c r="J56" s="61">
        <f t="shared" si="44"/>
        <v>6</v>
      </c>
      <c r="K56" s="26">
        <v>2</v>
      </c>
      <c r="L56" s="34">
        <f t="shared" si="45"/>
        <v>4</v>
      </c>
      <c r="M56" s="23"/>
      <c r="N56" s="34"/>
      <c r="O56" s="26">
        <v>2</v>
      </c>
      <c r="P56" s="34">
        <f t="shared" si="46"/>
        <v>8</v>
      </c>
      <c r="Q56" s="26"/>
      <c r="R56" s="26"/>
      <c r="S56" s="26"/>
      <c r="T56" s="26">
        <v>2</v>
      </c>
      <c r="U56" s="34">
        <f t="shared" si="47"/>
        <v>21</v>
      </c>
      <c r="V56" s="26">
        <v>2</v>
      </c>
      <c r="W56" s="34">
        <f t="shared" si="48"/>
        <v>8</v>
      </c>
      <c r="X56" s="26"/>
      <c r="Y56" s="34">
        <v>0</v>
      </c>
      <c r="Z56" s="26">
        <v>3</v>
      </c>
      <c r="AA56" s="34">
        <f t="shared" si="49"/>
        <v>39</v>
      </c>
      <c r="AB56" s="26">
        <v>6</v>
      </c>
      <c r="AC56" s="34">
        <f t="shared" si="50"/>
        <v>6</v>
      </c>
      <c r="AD56" s="104">
        <f t="shared" si="51"/>
        <v>100</v>
      </c>
      <c r="AE56" s="96"/>
      <c r="AF56" s="9"/>
      <c r="AG56" s="9"/>
      <c r="AH56" s="9"/>
      <c r="AI56" s="9"/>
      <c r="AJ56" s="10"/>
      <c r="AK56" s="12"/>
      <c r="AL56" s="9"/>
      <c r="AM56" s="12"/>
    </row>
    <row r="57" spans="1:39" s="90" customFormat="1">
      <c r="A57" s="20">
        <v>56</v>
      </c>
      <c r="B57" s="35" t="s">
        <v>279</v>
      </c>
      <c r="C57" s="82" t="s">
        <v>280</v>
      </c>
      <c r="D57" s="82" t="s">
        <v>281</v>
      </c>
      <c r="E57" s="82" t="s">
        <v>282</v>
      </c>
      <c r="F57" s="83" t="s">
        <v>186</v>
      </c>
      <c r="G57" s="84">
        <v>2</v>
      </c>
      <c r="H57" s="85">
        <f>SUM(G57*4)</f>
        <v>8</v>
      </c>
      <c r="I57" s="84">
        <v>2</v>
      </c>
      <c r="J57" s="85">
        <f>SUM(I57*3)</f>
        <v>6</v>
      </c>
      <c r="K57" s="84">
        <v>2</v>
      </c>
      <c r="L57" s="85">
        <f>SUM(K57*2)</f>
        <v>4</v>
      </c>
      <c r="M57" s="86">
        <v>2</v>
      </c>
      <c r="N57" s="85">
        <v>10</v>
      </c>
      <c r="O57" s="84">
        <v>2</v>
      </c>
      <c r="P57" s="34">
        <f>SUM(O57*4)</f>
        <v>8</v>
      </c>
      <c r="Q57" s="84"/>
      <c r="R57" s="84"/>
      <c r="S57" s="84"/>
      <c r="T57" s="84">
        <v>2</v>
      </c>
      <c r="U57" s="34">
        <f>SUM(T57*10.5)</f>
        <v>21</v>
      </c>
      <c r="V57" s="84">
        <v>2</v>
      </c>
      <c r="W57" s="34">
        <f>SUM(V57*4)</f>
        <v>8</v>
      </c>
      <c r="X57" s="84">
        <v>2</v>
      </c>
      <c r="Y57" s="36">
        <v>0</v>
      </c>
      <c r="Z57" s="84">
        <v>4</v>
      </c>
      <c r="AA57" s="34">
        <f>SUM(Z57*13)</f>
        <v>52</v>
      </c>
      <c r="AB57" s="84">
        <v>8</v>
      </c>
      <c r="AC57" s="34">
        <f>SUM(AB57*1)</f>
        <v>8</v>
      </c>
      <c r="AD57" s="104">
        <f>SUM(H57,J57,L57,N57,P57,U57,W57,Y57,AA57,AC57)</f>
        <v>125</v>
      </c>
      <c r="AE57" s="97"/>
      <c r="AF57" s="87"/>
      <c r="AG57" s="91"/>
      <c r="AH57" s="87"/>
      <c r="AI57" s="87"/>
      <c r="AJ57" s="88"/>
      <c r="AK57" s="89"/>
      <c r="AL57" s="87"/>
      <c r="AM57" s="89"/>
    </row>
    <row r="58" spans="1:39" s="90" customFormat="1" ht="15" customHeight="1">
      <c r="A58" s="20">
        <v>57</v>
      </c>
      <c r="B58" s="53" t="s">
        <v>127</v>
      </c>
      <c r="C58" s="82" t="s">
        <v>128</v>
      </c>
      <c r="D58" s="82" t="s">
        <v>129</v>
      </c>
      <c r="E58" s="98" t="s">
        <v>130</v>
      </c>
      <c r="F58" s="99" t="s">
        <v>186</v>
      </c>
      <c r="G58" s="84">
        <v>1</v>
      </c>
      <c r="H58" s="85">
        <f>SUM(G58*4)</f>
        <v>4</v>
      </c>
      <c r="I58" s="84">
        <v>1</v>
      </c>
      <c r="J58" s="85">
        <f>SUM(I58*3)</f>
        <v>3</v>
      </c>
      <c r="K58" s="100">
        <v>1</v>
      </c>
      <c r="L58" s="85">
        <f t="shared" ref="L58" si="52">SUM(K58*2)</f>
        <v>2</v>
      </c>
      <c r="M58" s="101"/>
      <c r="N58" s="102">
        <v>10.5</v>
      </c>
      <c r="O58" s="100">
        <v>1</v>
      </c>
      <c r="P58" s="34">
        <f t="shared" ref="P58" si="53">SUM(O58*4)</f>
        <v>4</v>
      </c>
      <c r="Q58" s="84"/>
      <c r="R58" s="84"/>
      <c r="S58" s="84"/>
      <c r="T58" s="100">
        <v>1</v>
      </c>
      <c r="U58" s="34">
        <f t="shared" ref="U58" si="54">SUM(T58*10.5)</f>
        <v>10.5</v>
      </c>
      <c r="V58" s="84">
        <v>1</v>
      </c>
      <c r="W58" s="34">
        <f t="shared" ref="W58:W59" si="55">SUM(V58*4)</f>
        <v>4</v>
      </c>
      <c r="X58" s="100"/>
      <c r="Y58" s="34">
        <v>0</v>
      </c>
      <c r="Z58" s="100">
        <v>3</v>
      </c>
      <c r="AA58" s="34">
        <f t="shared" ref="AA58:AA59" si="56">SUM(Z58*13)</f>
        <v>39</v>
      </c>
      <c r="AB58" s="100">
        <v>3</v>
      </c>
      <c r="AC58" s="34">
        <f t="shared" ref="AC58:AC59" si="57">SUM(AB58*1)</f>
        <v>3</v>
      </c>
      <c r="AD58" s="104">
        <f t="shared" ref="AD58:AD59" si="58">SUM(H58,J58,L58,N58,P58,U58,W58,Y58,AA58,AC58)</f>
        <v>80</v>
      </c>
      <c r="AE58" s="103"/>
      <c r="AF58" s="87"/>
      <c r="AG58" s="87"/>
      <c r="AH58" s="87"/>
      <c r="AI58" s="87"/>
      <c r="AJ58" s="88"/>
      <c r="AK58" s="89"/>
      <c r="AL58" s="87"/>
      <c r="AM58" s="89"/>
    </row>
    <row r="59" spans="1:39" s="8" customFormat="1">
      <c r="A59" s="20">
        <v>58</v>
      </c>
      <c r="B59" s="21" t="s">
        <v>263</v>
      </c>
      <c r="C59" s="21" t="s">
        <v>264</v>
      </c>
      <c r="D59" s="21" t="s">
        <v>265</v>
      </c>
      <c r="E59" s="21" t="s">
        <v>283</v>
      </c>
      <c r="F59" s="24" t="s">
        <v>177</v>
      </c>
      <c r="G59" s="26">
        <v>2</v>
      </c>
      <c r="H59" s="61">
        <f t="shared" ref="H59" si="59">SUM(G59*4)</f>
        <v>8</v>
      </c>
      <c r="I59" s="26">
        <v>2</v>
      </c>
      <c r="J59" s="61">
        <f t="shared" ref="J59" si="60">SUM(I59*3)</f>
        <v>6</v>
      </c>
      <c r="K59" s="26">
        <v>2</v>
      </c>
      <c r="L59" s="34">
        <f t="shared" ref="L59" si="61">SUM(K59*2)</f>
        <v>4</v>
      </c>
      <c r="M59" s="23"/>
      <c r="N59" s="34"/>
      <c r="O59" s="26">
        <v>2</v>
      </c>
      <c r="P59" s="34">
        <f t="shared" ref="P59" si="62">SUM(O59*4)</f>
        <v>8</v>
      </c>
      <c r="Q59" s="26"/>
      <c r="R59" s="26"/>
      <c r="S59" s="26"/>
      <c r="T59" s="26">
        <v>2</v>
      </c>
      <c r="U59" s="34">
        <f t="shared" ref="U59" si="63">SUM(T59*10.5)</f>
        <v>21</v>
      </c>
      <c r="V59" s="26">
        <v>2</v>
      </c>
      <c r="W59" s="34">
        <f t="shared" si="55"/>
        <v>8</v>
      </c>
      <c r="X59" s="26">
        <v>2</v>
      </c>
      <c r="Y59" s="34">
        <v>4</v>
      </c>
      <c r="Z59" s="26">
        <v>3</v>
      </c>
      <c r="AA59" s="34">
        <f t="shared" si="56"/>
        <v>39</v>
      </c>
      <c r="AB59" s="26">
        <v>6</v>
      </c>
      <c r="AC59" s="34">
        <f t="shared" si="57"/>
        <v>6</v>
      </c>
      <c r="AD59" s="104">
        <f t="shared" si="58"/>
        <v>104</v>
      </c>
      <c r="AE59" s="96"/>
      <c r="AF59" s="9"/>
      <c r="AG59" s="9"/>
      <c r="AH59" s="9"/>
      <c r="AI59" s="9"/>
      <c r="AJ59" s="10"/>
      <c r="AK59" s="12"/>
      <c r="AL59" s="9"/>
      <c r="AM59" s="12"/>
    </row>
    <row r="60" spans="1:39" s="8" customFormat="1">
      <c r="A60" s="20">
        <v>59</v>
      </c>
      <c r="B60" s="35" t="s">
        <v>271</v>
      </c>
      <c r="C60" s="21" t="s">
        <v>272</v>
      </c>
      <c r="D60" s="21" t="s">
        <v>273</v>
      </c>
      <c r="E60" s="21" t="s">
        <v>284</v>
      </c>
      <c r="F60" s="24" t="s">
        <v>177</v>
      </c>
      <c r="G60" s="26">
        <v>2</v>
      </c>
      <c r="H60" s="61">
        <f t="shared" si="43"/>
        <v>8</v>
      </c>
      <c r="I60" s="26">
        <v>2</v>
      </c>
      <c r="J60" s="61">
        <f t="shared" si="44"/>
        <v>6</v>
      </c>
      <c r="K60" s="26">
        <v>2</v>
      </c>
      <c r="L60" s="34">
        <f t="shared" si="45"/>
        <v>4</v>
      </c>
      <c r="M60" s="23">
        <v>2</v>
      </c>
      <c r="N60" s="34"/>
      <c r="O60" s="26">
        <v>2</v>
      </c>
      <c r="P60" s="34">
        <f t="shared" si="46"/>
        <v>8</v>
      </c>
      <c r="Q60" s="26"/>
      <c r="R60" s="26"/>
      <c r="S60" s="26">
        <v>2</v>
      </c>
      <c r="T60" s="26"/>
      <c r="U60" s="34">
        <f t="shared" si="47"/>
        <v>0</v>
      </c>
      <c r="V60" s="26"/>
      <c r="W60" s="34">
        <f t="shared" si="48"/>
        <v>0</v>
      </c>
      <c r="X60" s="26">
        <v>2</v>
      </c>
      <c r="Y60" s="36">
        <v>0</v>
      </c>
      <c r="Z60" s="26">
        <v>3</v>
      </c>
      <c r="AA60" s="34">
        <f t="shared" si="49"/>
        <v>39</v>
      </c>
      <c r="AB60" s="26">
        <v>6</v>
      </c>
      <c r="AC60" s="34">
        <f t="shared" si="50"/>
        <v>6</v>
      </c>
      <c r="AD60" s="104">
        <f t="shared" si="51"/>
        <v>71</v>
      </c>
      <c r="AE60" s="96"/>
      <c r="AF60" s="9"/>
      <c r="AG60" s="9"/>
      <c r="AH60" s="9"/>
      <c r="AI60" s="9"/>
      <c r="AJ60" s="10"/>
      <c r="AK60" s="12"/>
      <c r="AL60" s="9"/>
      <c r="AM60" s="12"/>
    </row>
    <row r="61" spans="1:39" s="90" customFormat="1">
      <c r="A61" s="20">
        <v>60</v>
      </c>
      <c r="B61" s="35" t="s">
        <v>285</v>
      </c>
      <c r="C61" s="82" t="s">
        <v>286</v>
      </c>
      <c r="D61" s="82" t="s">
        <v>287</v>
      </c>
      <c r="E61" s="82" t="s">
        <v>288</v>
      </c>
      <c r="F61" s="83" t="s">
        <v>177</v>
      </c>
      <c r="G61" s="84">
        <v>5</v>
      </c>
      <c r="H61" s="85">
        <f t="shared" ref="H61" si="64">SUM(G61*4)</f>
        <v>20</v>
      </c>
      <c r="I61" s="84">
        <v>3</v>
      </c>
      <c r="J61" s="85">
        <f t="shared" ref="J61" si="65">SUM(I61*3)</f>
        <v>9</v>
      </c>
      <c r="K61" s="84">
        <v>5</v>
      </c>
      <c r="L61" s="34">
        <f t="shared" si="45"/>
        <v>10</v>
      </c>
      <c r="M61" s="86">
        <v>5</v>
      </c>
      <c r="N61" s="85"/>
      <c r="O61" s="84">
        <v>5</v>
      </c>
      <c r="P61" s="34">
        <f t="shared" si="46"/>
        <v>20</v>
      </c>
      <c r="Q61" s="84"/>
      <c r="R61" s="84"/>
      <c r="S61" s="84"/>
      <c r="T61" s="84">
        <v>5</v>
      </c>
      <c r="U61" s="34">
        <f t="shared" ref="U61" si="66">SUM(T61*10.5)</f>
        <v>52.5</v>
      </c>
      <c r="V61" s="84">
        <v>5</v>
      </c>
      <c r="W61" s="34">
        <f t="shared" ref="W61" si="67">SUM(V61*4)</f>
        <v>20</v>
      </c>
      <c r="X61" s="84">
        <v>5</v>
      </c>
      <c r="Y61" s="36">
        <v>0</v>
      </c>
      <c r="Z61" s="84">
        <v>3</v>
      </c>
      <c r="AA61" s="34">
        <f t="shared" ref="AA61" si="68">SUM(Z61*13)</f>
        <v>39</v>
      </c>
      <c r="AB61" s="84">
        <v>15</v>
      </c>
      <c r="AC61" s="34">
        <f t="shared" ref="AC61" si="69">SUM(AB61*1)</f>
        <v>15</v>
      </c>
      <c r="AD61" s="104">
        <f>SUM(H61,J61,L61,N61,P61,U61,W61,Y61,AA61,AC61)</f>
        <v>185.5</v>
      </c>
      <c r="AE61" s="106">
        <v>-0.5</v>
      </c>
      <c r="AF61" s="87"/>
      <c r="AG61" s="87"/>
      <c r="AH61" s="87"/>
      <c r="AI61" s="87"/>
      <c r="AJ61" s="88"/>
      <c r="AK61" s="89"/>
      <c r="AL61" s="87"/>
      <c r="AM61" s="89"/>
    </row>
    <row r="62" spans="1:39" s="90" customFormat="1">
      <c r="A62" s="20">
        <v>61</v>
      </c>
      <c r="B62" s="82" t="s">
        <v>151</v>
      </c>
      <c r="C62" s="82" t="s">
        <v>152</v>
      </c>
      <c r="D62" s="82" t="s">
        <v>153</v>
      </c>
      <c r="E62" s="82" t="s">
        <v>289</v>
      </c>
      <c r="F62" s="83" t="s">
        <v>290</v>
      </c>
      <c r="G62" s="84">
        <v>2</v>
      </c>
      <c r="H62" s="85">
        <f t="shared" ref="H62" si="70">SUM(G62*4)</f>
        <v>8</v>
      </c>
      <c r="I62" s="84">
        <v>1</v>
      </c>
      <c r="J62" s="85">
        <f t="shared" ref="J62" si="71">SUM(I62*3)</f>
        <v>3</v>
      </c>
      <c r="K62" s="84">
        <v>2</v>
      </c>
      <c r="L62" s="85">
        <f t="shared" ref="L62" si="72">SUM(K62*2)</f>
        <v>4</v>
      </c>
      <c r="M62" s="86"/>
      <c r="N62" s="85"/>
      <c r="O62" s="84">
        <v>2</v>
      </c>
      <c r="P62" s="34">
        <f t="shared" ref="P62" si="73">SUM(O62*4)</f>
        <v>8</v>
      </c>
      <c r="Q62" s="84"/>
      <c r="R62" s="84"/>
      <c r="S62" s="84"/>
      <c r="T62" s="84"/>
      <c r="U62" s="34">
        <f t="shared" ref="U62" si="74">SUM(T62*10.5)</f>
        <v>0</v>
      </c>
      <c r="V62" s="84"/>
      <c r="W62" s="34">
        <f t="shared" ref="W62" si="75">SUM(V62*4)</f>
        <v>0</v>
      </c>
      <c r="X62" s="84"/>
      <c r="Y62" s="34">
        <v>0</v>
      </c>
      <c r="Z62" s="84">
        <v>2</v>
      </c>
      <c r="AA62" s="34">
        <f t="shared" ref="AA62" si="76">SUM(Z62*13)</f>
        <v>26</v>
      </c>
      <c r="AB62" s="84">
        <v>4</v>
      </c>
      <c r="AC62" s="34">
        <f t="shared" ref="AC62" si="77">SUM(AB62*1)</f>
        <v>4</v>
      </c>
      <c r="AD62" s="104">
        <f t="shared" ref="AD62" si="78">SUM(H62,J62,L62,N62,P62,U62,W62,Y62,AA62,AC62)</f>
        <v>53</v>
      </c>
      <c r="AE62" s="97"/>
      <c r="AF62" s="87"/>
      <c r="AG62" s="87"/>
      <c r="AH62" s="87"/>
      <c r="AI62" s="87"/>
      <c r="AJ62" s="88"/>
      <c r="AK62" s="89"/>
      <c r="AL62" s="87"/>
      <c r="AM62" s="89"/>
    </row>
    <row r="63" spans="1:39" s="69" customFormat="1">
      <c r="A63" s="128" t="s">
        <v>293</v>
      </c>
      <c r="B63" s="128"/>
      <c r="C63" s="128"/>
      <c r="D63" s="62"/>
      <c r="E63" s="62"/>
      <c r="F63" s="63"/>
      <c r="G63" s="64">
        <f t="shared" ref="G63:AC63" si="79">SUM(G2:G62)</f>
        <v>108</v>
      </c>
      <c r="H63" s="65">
        <f t="shared" si="79"/>
        <v>432</v>
      </c>
      <c r="I63" s="64">
        <f t="shared" si="79"/>
        <v>89</v>
      </c>
      <c r="J63" s="65">
        <f t="shared" si="79"/>
        <v>267</v>
      </c>
      <c r="K63" s="64">
        <f t="shared" si="79"/>
        <v>92</v>
      </c>
      <c r="L63" s="65">
        <f t="shared" si="79"/>
        <v>184</v>
      </c>
      <c r="M63" s="64">
        <f t="shared" si="79"/>
        <v>98</v>
      </c>
      <c r="N63" s="65">
        <f t="shared" si="79"/>
        <v>209.5</v>
      </c>
      <c r="O63" s="64">
        <f t="shared" si="79"/>
        <v>111</v>
      </c>
      <c r="P63" s="65">
        <f t="shared" si="79"/>
        <v>444</v>
      </c>
      <c r="Q63" s="64">
        <f t="shared" si="79"/>
        <v>4</v>
      </c>
      <c r="R63" s="64">
        <f t="shared" si="79"/>
        <v>4</v>
      </c>
      <c r="S63" s="64">
        <f t="shared" si="79"/>
        <v>18</v>
      </c>
      <c r="T63" s="64">
        <f t="shared" si="79"/>
        <v>110</v>
      </c>
      <c r="U63" s="65">
        <f t="shared" si="79"/>
        <v>1155</v>
      </c>
      <c r="V63" s="64">
        <f t="shared" si="79"/>
        <v>111</v>
      </c>
      <c r="W63" s="65">
        <f t="shared" si="79"/>
        <v>444</v>
      </c>
      <c r="X63" s="64">
        <f t="shared" si="79"/>
        <v>39</v>
      </c>
      <c r="Y63" s="65">
        <f t="shared" si="79"/>
        <v>16</v>
      </c>
      <c r="Z63" s="64">
        <f t="shared" si="79"/>
        <v>243</v>
      </c>
      <c r="AA63" s="65">
        <f t="shared" si="79"/>
        <v>3159</v>
      </c>
      <c r="AB63" s="64">
        <f t="shared" si="79"/>
        <v>483</v>
      </c>
      <c r="AC63" s="65">
        <f t="shared" si="79"/>
        <v>483</v>
      </c>
      <c r="AD63" s="92">
        <f t="shared" ref="AD63" si="80">SUM(H63,J63,L63,N63,P63,U63,W63,Y63,AA63,AC63)</f>
        <v>6793.5</v>
      </c>
      <c r="AE63" s="66">
        <f>SUM(AD2:AD62)</f>
        <v>6793.5</v>
      </c>
      <c r="AF63" s="67"/>
      <c r="AG63" s="67"/>
      <c r="AH63" s="67"/>
      <c r="AI63" s="67"/>
      <c r="AJ63" s="68"/>
      <c r="AK63" s="62"/>
      <c r="AL63" s="67"/>
      <c r="AM63" s="62"/>
    </row>
    <row r="64" spans="1:39" s="69" customFormat="1">
      <c r="A64" s="70"/>
      <c r="B64" s="62"/>
      <c r="C64" s="62"/>
      <c r="D64" s="62"/>
      <c r="E64" s="62"/>
      <c r="F64" s="63"/>
      <c r="G64" s="64"/>
      <c r="H64" s="71"/>
      <c r="I64" s="64"/>
      <c r="J64" s="65"/>
      <c r="K64" s="72"/>
      <c r="L64" s="65"/>
      <c r="M64" s="73"/>
      <c r="N64" s="65"/>
      <c r="O64" s="64"/>
      <c r="P64" s="65"/>
      <c r="Q64" s="64"/>
      <c r="R64" s="64"/>
      <c r="S64" s="64"/>
      <c r="T64" s="64"/>
      <c r="U64" s="65"/>
      <c r="V64" s="64"/>
      <c r="W64" s="71"/>
      <c r="X64" s="64"/>
      <c r="Y64" s="65"/>
      <c r="Z64" s="64"/>
      <c r="AA64" s="65"/>
      <c r="AB64" s="74"/>
      <c r="AC64" s="65"/>
      <c r="AD64" s="75"/>
      <c r="AE64" s="66"/>
      <c r="AF64" s="67"/>
      <c r="AG64" s="67"/>
      <c r="AH64" s="67"/>
      <c r="AI64" s="67"/>
      <c r="AJ64" s="68"/>
      <c r="AK64" s="62"/>
      <c r="AL64" s="67"/>
      <c r="AM64" s="62"/>
    </row>
    <row r="65" spans="1:39" s="69" customFormat="1">
      <c r="A65" s="127" t="s">
        <v>185</v>
      </c>
      <c r="B65" s="127"/>
      <c r="C65" s="127"/>
      <c r="D65" s="62"/>
      <c r="E65" s="62"/>
      <c r="F65" s="63"/>
      <c r="G65" s="64">
        <v>99</v>
      </c>
      <c r="H65" s="76">
        <f>SUM(G65*4)</f>
        <v>396</v>
      </c>
      <c r="I65" s="64">
        <v>92</v>
      </c>
      <c r="J65" s="76">
        <f>SUM(I65*3)</f>
        <v>276</v>
      </c>
      <c r="K65" s="64">
        <v>88</v>
      </c>
      <c r="L65" s="76">
        <f>SUM(K65*2)</f>
        <v>176</v>
      </c>
      <c r="M65" s="64">
        <v>100</v>
      </c>
      <c r="N65" s="65">
        <v>328.35</v>
      </c>
      <c r="O65" s="64">
        <v>112</v>
      </c>
      <c r="P65" s="76">
        <f>SUM(O65*4)</f>
        <v>448</v>
      </c>
      <c r="Q65" s="64"/>
      <c r="R65" s="64"/>
      <c r="S65" s="64"/>
      <c r="T65" s="64">
        <v>102</v>
      </c>
      <c r="U65" s="76">
        <f>SUM(T65*10.5)</f>
        <v>1071</v>
      </c>
      <c r="V65" s="64">
        <v>104</v>
      </c>
      <c r="W65" s="76">
        <f>SUM(V65*4)</f>
        <v>416</v>
      </c>
      <c r="X65" s="64">
        <v>50</v>
      </c>
      <c r="Y65" s="76">
        <v>4</v>
      </c>
      <c r="Z65" s="64">
        <v>218</v>
      </c>
      <c r="AA65" s="76">
        <f>SUM(Z65*13)</f>
        <v>2834</v>
      </c>
      <c r="AB65" s="64">
        <v>428</v>
      </c>
      <c r="AC65" s="76">
        <f>SUM(AB65*1)</f>
        <v>428</v>
      </c>
      <c r="AD65" s="75">
        <f>SUM(H65,J65,L65,N65,P65,U65,W65,Y65,AA65,AC65)</f>
        <v>6377.35</v>
      </c>
      <c r="AE65" s="66"/>
      <c r="AF65" s="77"/>
      <c r="AG65" s="62"/>
      <c r="AH65" s="62"/>
      <c r="AI65" s="62"/>
      <c r="AJ65" s="62"/>
      <c r="AK65" s="62"/>
      <c r="AL65" s="62"/>
      <c r="AM65" s="62"/>
    </row>
    <row r="66" spans="1:39" s="69" customFormat="1">
      <c r="A66" s="70"/>
      <c r="F66" s="78"/>
      <c r="G66" s="78"/>
      <c r="I66" s="78"/>
      <c r="M66" s="78"/>
      <c r="O66" s="78"/>
      <c r="Q66" s="79"/>
      <c r="R66" s="79"/>
      <c r="S66" s="79"/>
      <c r="T66" s="78"/>
      <c r="V66" s="78"/>
      <c r="X66" s="78"/>
      <c r="Z66" s="78"/>
      <c r="AB66" s="78"/>
      <c r="AE66" s="80"/>
    </row>
    <row r="67" spans="1:39" s="69" customFormat="1">
      <c r="A67" s="70"/>
      <c r="B67" s="69" t="s">
        <v>150</v>
      </c>
      <c r="C67" s="81">
        <f>SUM(H63,L63,P63,W63)</f>
        <v>1504</v>
      </c>
      <c r="F67" s="78"/>
      <c r="G67" s="78"/>
      <c r="I67" s="78"/>
      <c r="M67" s="78"/>
      <c r="O67" s="78"/>
      <c r="Q67" s="79"/>
      <c r="R67" s="79"/>
      <c r="S67" s="79"/>
      <c r="T67" s="78"/>
      <c r="V67" s="78"/>
      <c r="X67" s="78"/>
      <c r="Z67" s="78"/>
      <c r="AB67" s="78"/>
      <c r="AE67" s="80"/>
    </row>
    <row r="68" spans="1:39" s="8" customFormat="1">
      <c r="A68" s="18"/>
      <c r="F68" s="16"/>
      <c r="G68" s="16"/>
      <c r="I68" s="16"/>
      <c r="M68" s="16"/>
      <c r="O68" s="16"/>
      <c r="Q68" s="42"/>
      <c r="R68" s="42"/>
      <c r="S68" s="42"/>
      <c r="T68" s="16"/>
      <c r="V68" s="16"/>
      <c r="X68" s="16"/>
      <c r="Z68" s="16"/>
      <c r="AB68" s="16"/>
      <c r="AE68" s="39"/>
    </row>
    <row r="69" spans="1:39" s="8" customFormat="1">
      <c r="A69" s="18"/>
      <c r="F69" s="16"/>
      <c r="G69" s="16"/>
      <c r="I69" s="16"/>
      <c r="M69" s="16"/>
      <c r="O69" s="16"/>
      <c r="Q69" s="42"/>
      <c r="R69" s="42"/>
      <c r="S69" s="42"/>
      <c r="T69" s="16"/>
      <c r="V69" s="16"/>
      <c r="X69" s="16"/>
      <c r="Z69" s="16"/>
      <c r="AB69" s="16"/>
      <c r="AE69" s="39"/>
    </row>
    <row r="70" spans="1:39" s="8" customFormat="1">
      <c r="A70" s="18"/>
      <c r="F70" s="16"/>
      <c r="G70" s="16"/>
      <c r="I70" s="16"/>
      <c r="M70" s="16"/>
      <c r="O70" s="16"/>
      <c r="Q70" s="42"/>
      <c r="R70" s="42"/>
      <c r="S70" s="42"/>
      <c r="T70" s="16"/>
      <c r="V70" s="16"/>
      <c r="X70" s="16"/>
      <c r="Z70" s="16"/>
      <c r="AB70" s="16"/>
      <c r="AD70" s="8">
        <v>6588.5</v>
      </c>
      <c r="AE70" s="39"/>
    </row>
    <row r="71" spans="1:39" s="8" customFormat="1">
      <c r="A71" s="18"/>
      <c r="F71" s="16"/>
      <c r="G71" s="16"/>
      <c r="I71" s="16"/>
      <c r="M71" s="16"/>
      <c r="O71" s="16"/>
      <c r="Q71" s="42"/>
      <c r="R71" s="42"/>
      <c r="S71" s="42"/>
      <c r="T71" s="16"/>
      <c r="V71" s="16"/>
      <c r="X71" s="16"/>
      <c r="Z71" s="16"/>
      <c r="AB71" s="16"/>
      <c r="AD71" s="8">
        <v>120</v>
      </c>
      <c r="AE71" s="39"/>
    </row>
    <row r="72" spans="1:39" s="8" customFormat="1">
      <c r="A72" s="18"/>
      <c r="F72" s="16"/>
      <c r="G72" s="16"/>
      <c r="I72" s="16"/>
      <c r="M72" s="16"/>
      <c r="O72" s="16"/>
      <c r="Q72" s="42"/>
      <c r="R72" s="42"/>
      <c r="S72" s="42"/>
      <c r="T72" s="16"/>
      <c r="V72" s="16"/>
      <c r="X72" s="16"/>
      <c r="Z72" s="16"/>
      <c r="AB72" s="16"/>
      <c r="AD72" s="15"/>
      <c r="AE72" s="39"/>
    </row>
    <row r="73" spans="1:39" s="8" customFormat="1">
      <c r="A73" s="18"/>
      <c r="F73" s="16"/>
      <c r="G73" s="16"/>
      <c r="I73" s="16"/>
      <c r="M73" s="16"/>
      <c r="O73" s="16"/>
      <c r="Q73" s="42"/>
      <c r="R73" s="42"/>
      <c r="S73" s="42"/>
      <c r="T73" s="16"/>
      <c r="V73" s="16"/>
      <c r="X73" s="16"/>
      <c r="Z73" s="16"/>
      <c r="AB73" s="16"/>
      <c r="AE73" s="39"/>
    </row>
    <row r="74" spans="1:39" s="8" customFormat="1">
      <c r="A74" s="18"/>
      <c r="F74" s="16"/>
      <c r="G74" s="16"/>
      <c r="I74" s="16"/>
      <c r="M74" s="16"/>
      <c r="O74" s="16"/>
      <c r="Q74" s="42"/>
      <c r="R74" s="42"/>
      <c r="S74" s="42"/>
      <c r="T74" s="16"/>
      <c r="V74" s="16"/>
      <c r="X74" s="16"/>
      <c r="Z74" s="16"/>
      <c r="AB74" s="16"/>
      <c r="AE74" s="39"/>
    </row>
    <row r="75" spans="1:39" s="8" customFormat="1">
      <c r="A75" s="18"/>
      <c r="F75" s="16"/>
      <c r="G75" s="16"/>
      <c r="I75" s="16"/>
      <c r="M75" s="16"/>
      <c r="O75" s="16"/>
      <c r="Q75" s="42"/>
      <c r="R75" s="42"/>
      <c r="S75" s="42"/>
      <c r="T75" s="16"/>
      <c r="V75" s="16"/>
      <c r="X75" s="16"/>
      <c r="Z75" s="16"/>
      <c r="AB75" s="16"/>
      <c r="AE75" s="39"/>
    </row>
    <row r="76" spans="1:39" s="8" customFormat="1">
      <c r="A76" s="18"/>
      <c r="F76" s="16"/>
      <c r="G76" s="16"/>
      <c r="I76" s="16"/>
      <c r="M76" s="16"/>
      <c r="O76" s="16"/>
      <c r="Q76" s="42"/>
      <c r="R76" s="42"/>
      <c r="S76" s="42"/>
      <c r="T76" s="16"/>
      <c r="V76" s="16"/>
      <c r="X76" s="16"/>
      <c r="Z76" s="16"/>
      <c r="AB76" s="16"/>
      <c r="AE76" s="39"/>
    </row>
    <row r="77" spans="1:39" s="8" customFormat="1">
      <c r="A77" s="18"/>
      <c r="F77" s="16"/>
      <c r="G77" s="16"/>
      <c r="I77" s="16"/>
      <c r="M77" s="16"/>
      <c r="O77" s="16"/>
      <c r="Q77" s="42"/>
      <c r="R77" s="42"/>
      <c r="S77" s="42"/>
      <c r="T77" s="16"/>
      <c r="V77" s="16"/>
      <c r="X77" s="16"/>
      <c r="Z77" s="16"/>
      <c r="AB77" s="16"/>
      <c r="AE77" s="39"/>
    </row>
    <row r="78" spans="1:39" s="8" customFormat="1">
      <c r="A78" s="18"/>
      <c r="F78" s="16"/>
      <c r="G78" s="16"/>
      <c r="I78" s="16"/>
      <c r="M78" s="16"/>
      <c r="O78" s="16"/>
      <c r="Q78" s="42"/>
      <c r="R78" s="42"/>
      <c r="S78" s="42"/>
      <c r="T78" s="16"/>
      <c r="V78" s="16"/>
      <c r="X78" s="16"/>
      <c r="Z78" s="16"/>
      <c r="AB78" s="16"/>
      <c r="AE78" s="39"/>
    </row>
    <row r="79" spans="1:39" s="8" customFormat="1">
      <c r="A79" s="18"/>
      <c r="F79" s="16"/>
      <c r="G79" s="16"/>
      <c r="I79" s="16"/>
      <c r="M79" s="16"/>
      <c r="O79" s="16"/>
      <c r="Q79" s="42"/>
      <c r="R79" s="42"/>
      <c r="S79" s="42"/>
      <c r="T79" s="16"/>
      <c r="V79" s="16"/>
      <c r="X79" s="16"/>
      <c r="Z79" s="16"/>
      <c r="AB79" s="16"/>
      <c r="AE79" s="39"/>
    </row>
    <row r="80" spans="1:39" s="8" customFormat="1">
      <c r="A80" s="18"/>
      <c r="F80" s="16"/>
      <c r="G80" s="16"/>
      <c r="I80" s="16"/>
      <c r="M80" s="16"/>
      <c r="O80" s="16"/>
      <c r="Q80" s="42"/>
      <c r="R80" s="42"/>
      <c r="S80" s="42"/>
      <c r="T80" s="16"/>
      <c r="V80" s="16"/>
      <c r="X80" s="16"/>
      <c r="Z80" s="16"/>
      <c r="AB80" s="16"/>
      <c r="AE80" s="39"/>
    </row>
    <row r="81" spans="1:31" s="8" customFormat="1">
      <c r="A81" s="18"/>
      <c r="F81" s="16"/>
      <c r="G81" s="16"/>
      <c r="I81" s="16"/>
      <c r="M81" s="16"/>
      <c r="O81" s="16"/>
      <c r="Q81" s="42"/>
      <c r="R81" s="42"/>
      <c r="S81" s="42"/>
      <c r="T81" s="16"/>
      <c r="V81" s="16"/>
      <c r="X81" s="16"/>
      <c r="Z81" s="16"/>
      <c r="AB81" s="16"/>
      <c r="AE81" s="39"/>
    </row>
    <row r="82" spans="1:31" s="8" customFormat="1">
      <c r="A82" s="18"/>
      <c r="F82" s="16"/>
      <c r="G82" s="16"/>
      <c r="I82" s="16"/>
      <c r="M82" s="16"/>
      <c r="O82" s="16"/>
      <c r="Q82" s="42"/>
      <c r="R82" s="42"/>
      <c r="S82" s="42"/>
      <c r="T82" s="16"/>
      <c r="V82" s="16"/>
      <c r="X82" s="16"/>
      <c r="Z82" s="16"/>
      <c r="AB82" s="16"/>
      <c r="AE82" s="39"/>
    </row>
    <row r="83" spans="1:31" s="8" customFormat="1">
      <c r="A83" s="18"/>
      <c r="F83" s="16"/>
      <c r="G83" s="16"/>
      <c r="I83" s="16"/>
      <c r="M83" s="16"/>
      <c r="O83" s="16"/>
      <c r="Q83" s="42"/>
      <c r="R83" s="42"/>
      <c r="S83" s="42"/>
      <c r="T83" s="16"/>
      <c r="V83" s="16"/>
      <c r="X83" s="16"/>
      <c r="Z83" s="16"/>
      <c r="AB83" s="16"/>
      <c r="AE83" s="39"/>
    </row>
    <row r="84" spans="1:31" s="8" customFormat="1">
      <c r="A84" s="18"/>
      <c r="F84" s="16"/>
      <c r="G84" s="16"/>
      <c r="I84" s="16"/>
      <c r="M84" s="16"/>
      <c r="O84" s="16"/>
      <c r="Q84" s="42"/>
      <c r="R84" s="42"/>
      <c r="S84" s="42"/>
      <c r="T84" s="16"/>
      <c r="V84" s="16"/>
      <c r="X84" s="16"/>
      <c r="Z84" s="16"/>
      <c r="AB84" s="16"/>
      <c r="AE84" s="39"/>
    </row>
    <row r="85" spans="1:31" s="8" customFormat="1">
      <c r="A85" s="18"/>
      <c r="F85" s="16"/>
      <c r="G85" s="16"/>
      <c r="I85" s="16"/>
      <c r="M85" s="16"/>
      <c r="O85" s="16"/>
      <c r="Q85" s="42"/>
      <c r="R85" s="42"/>
      <c r="S85" s="42"/>
      <c r="T85" s="16"/>
      <c r="V85" s="16"/>
      <c r="X85" s="16"/>
      <c r="Z85" s="16"/>
      <c r="AB85" s="16"/>
      <c r="AE85" s="39"/>
    </row>
    <row r="86" spans="1:31" s="8" customFormat="1">
      <c r="A86" s="18"/>
      <c r="F86" s="16"/>
      <c r="G86" s="16"/>
      <c r="I86" s="16"/>
      <c r="M86" s="16"/>
      <c r="O86" s="16"/>
      <c r="Q86" s="42"/>
      <c r="R86" s="42"/>
      <c r="S86" s="42"/>
      <c r="T86" s="16"/>
      <c r="V86" s="16"/>
      <c r="X86" s="16"/>
      <c r="Z86" s="16"/>
      <c r="AB86" s="16"/>
      <c r="AE86" s="39"/>
    </row>
    <row r="87" spans="1:31" s="8" customFormat="1">
      <c r="A87" s="18"/>
      <c r="F87" s="16"/>
      <c r="G87" s="16"/>
      <c r="I87" s="16"/>
      <c r="M87" s="16"/>
      <c r="O87" s="16"/>
      <c r="Q87" s="42"/>
      <c r="R87" s="42"/>
      <c r="S87" s="42"/>
      <c r="T87" s="16"/>
      <c r="V87" s="16"/>
      <c r="X87" s="16"/>
      <c r="Z87" s="16"/>
      <c r="AB87" s="16"/>
      <c r="AE87" s="39"/>
    </row>
    <row r="88" spans="1:31" s="8" customFormat="1">
      <c r="A88" s="18"/>
      <c r="F88" s="16"/>
      <c r="G88" s="16"/>
      <c r="I88" s="16"/>
      <c r="M88" s="16"/>
      <c r="O88" s="16"/>
      <c r="Q88" s="42"/>
      <c r="R88" s="42"/>
      <c r="S88" s="42"/>
      <c r="T88" s="16"/>
      <c r="V88" s="16"/>
      <c r="X88" s="16"/>
      <c r="Z88" s="16"/>
      <c r="AB88" s="16"/>
      <c r="AE88" s="39"/>
    </row>
    <row r="89" spans="1:31" s="8" customFormat="1">
      <c r="A89" s="18"/>
      <c r="F89" s="16"/>
      <c r="G89" s="16"/>
      <c r="I89" s="16"/>
      <c r="M89" s="16"/>
      <c r="O89" s="16"/>
      <c r="Q89" s="42"/>
      <c r="R89" s="42"/>
      <c r="S89" s="42"/>
      <c r="T89" s="16"/>
      <c r="V89" s="16"/>
      <c r="X89" s="16"/>
      <c r="Z89" s="16"/>
      <c r="AB89" s="16"/>
      <c r="AE89" s="39"/>
    </row>
    <row r="90" spans="1:31" s="8" customFormat="1">
      <c r="A90" s="18"/>
      <c r="F90" s="16"/>
      <c r="G90" s="16"/>
      <c r="I90" s="16"/>
      <c r="M90" s="16"/>
      <c r="O90" s="16"/>
      <c r="Q90" s="42"/>
      <c r="R90" s="42"/>
      <c r="S90" s="42"/>
      <c r="T90" s="16"/>
      <c r="V90" s="16"/>
      <c r="X90" s="16"/>
      <c r="Z90" s="16"/>
      <c r="AB90" s="16"/>
      <c r="AE90" s="39"/>
    </row>
    <row r="91" spans="1:31" s="8" customFormat="1">
      <c r="A91" s="18"/>
      <c r="F91" s="16"/>
      <c r="G91" s="16"/>
      <c r="I91" s="16"/>
      <c r="M91" s="16"/>
      <c r="O91" s="16"/>
      <c r="Q91" s="42"/>
      <c r="R91" s="42"/>
      <c r="S91" s="42"/>
      <c r="T91" s="16"/>
      <c r="V91" s="16"/>
      <c r="X91" s="16"/>
      <c r="Z91" s="16"/>
      <c r="AB91" s="16"/>
      <c r="AE91" s="39"/>
    </row>
    <row r="92" spans="1:31" s="8" customFormat="1">
      <c r="A92" s="18"/>
      <c r="F92" s="16"/>
      <c r="G92" s="16"/>
      <c r="I92" s="16"/>
      <c r="M92" s="16"/>
      <c r="O92" s="16"/>
      <c r="Q92" s="42"/>
      <c r="R92" s="42"/>
      <c r="S92" s="42"/>
      <c r="T92" s="16"/>
      <c r="V92" s="16"/>
      <c r="X92" s="16"/>
      <c r="Z92" s="16"/>
      <c r="AB92" s="16"/>
      <c r="AE92" s="39"/>
    </row>
    <row r="93" spans="1:31" s="8" customFormat="1">
      <c r="A93" s="18"/>
      <c r="F93" s="16"/>
      <c r="G93" s="16"/>
      <c r="I93" s="16"/>
      <c r="M93" s="16"/>
      <c r="O93" s="16"/>
      <c r="Q93" s="42"/>
      <c r="R93" s="42"/>
      <c r="S93" s="42"/>
      <c r="T93" s="16"/>
      <c r="V93" s="16"/>
      <c r="X93" s="16"/>
      <c r="Z93" s="16"/>
      <c r="AB93" s="16"/>
      <c r="AE93" s="39"/>
    </row>
    <row r="94" spans="1:31" s="8" customFormat="1">
      <c r="A94" s="18"/>
      <c r="F94" s="16"/>
      <c r="G94" s="16"/>
      <c r="I94" s="16"/>
      <c r="M94" s="16"/>
      <c r="O94" s="16"/>
      <c r="Q94" s="42"/>
      <c r="R94" s="42"/>
      <c r="S94" s="42"/>
      <c r="T94" s="16"/>
      <c r="V94" s="16"/>
      <c r="X94" s="16"/>
      <c r="Z94" s="16"/>
      <c r="AB94" s="16"/>
      <c r="AE94" s="39"/>
    </row>
    <row r="95" spans="1:31" s="8" customFormat="1">
      <c r="A95" s="18"/>
      <c r="F95" s="16"/>
      <c r="G95" s="16"/>
      <c r="I95" s="16"/>
      <c r="M95" s="16"/>
      <c r="O95" s="16"/>
      <c r="Q95" s="42"/>
      <c r="R95" s="42"/>
      <c r="S95" s="42"/>
      <c r="T95" s="16"/>
      <c r="V95" s="16"/>
      <c r="X95" s="16"/>
      <c r="Z95" s="16"/>
      <c r="AB95" s="16"/>
      <c r="AE95" s="39"/>
    </row>
    <row r="96" spans="1:31" s="8" customFormat="1">
      <c r="A96" s="18"/>
      <c r="F96" s="16"/>
      <c r="G96" s="16"/>
      <c r="I96" s="16"/>
      <c r="M96" s="16"/>
      <c r="O96" s="16"/>
      <c r="Q96" s="42"/>
      <c r="R96" s="42"/>
      <c r="S96" s="42"/>
      <c r="T96" s="16"/>
      <c r="V96" s="16"/>
      <c r="X96" s="16"/>
      <c r="Z96" s="16"/>
      <c r="AB96" s="16"/>
      <c r="AE96" s="39"/>
    </row>
    <row r="97" spans="1:31" s="8" customFormat="1">
      <c r="A97" s="18"/>
      <c r="F97" s="16"/>
      <c r="G97" s="16"/>
      <c r="I97" s="16"/>
      <c r="M97" s="16"/>
      <c r="O97" s="16"/>
      <c r="Q97" s="42"/>
      <c r="R97" s="42"/>
      <c r="S97" s="42"/>
      <c r="T97" s="16"/>
      <c r="V97" s="16"/>
      <c r="X97" s="16"/>
      <c r="Z97" s="16"/>
      <c r="AB97" s="16"/>
      <c r="AE97" s="39"/>
    </row>
    <row r="98" spans="1:31" s="8" customFormat="1">
      <c r="A98" s="18"/>
      <c r="F98" s="16"/>
      <c r="G98" s="16"/>
      <c r="I98" s="16"/>
      <c r="M98" s="16"/>
      <c r="O98" s="16"/>
      <c r="Q98" s="42"/>
      <c r="R98" s="42"/>
      <c r="S98" s="42"/>
      <c r="T98" s="16"/>
      <c r="V98" s="16"/>
      <c r="X98" s="16"/>
      <c r="Z98" s="16"/>
      <c r="AB98" s="16"/>
      <c r="AE98" s="39"/>
    </row>
    <row r="99" spans="1:31" s="8" customFormat="1">
      <c r="A99" s="18"/>
      <c r="F99" s="16" t="s">
        <v>176</v>
      </c>
      <c r="G99" s="16"/>
      <c r="I99" s="16"/>
      <c r="M99" s="16"/>
      <c r="O99" s="16"/>
      <c r="Q99" s="42"/>
      <c r="R99" s="42"/>
      <c r="S99" s="42"/>
      <c r="T99" s="16"/>
      <c r="V99" s="16"/>
      <c r="X99" s="16"/>
      <c r="Z99" s="16"/>
      <c r="AB99" s="16"/>
      <c r="AE99" s="39"/>
    </row>
    <row r="100" spans="1:31" s="8" customFormat="1">
      <c r="A100" s="18"/>
      <c r="F100" s="16"/>
      <c r="G100" s="16"/>
      <c r="I100" s="16"/>
      <c r="M100" s="16"/>
      <c r="O100" s="16"/>
      <c r="Q100" s="42"/>
      <c r="R100" s="42"/>
      <c r="S100" s="42"/>
      <c r="T100" s="16"/>
      <c r="V100" s="16"/>
      <c r="X100" s="16"/>
      <c r="Z100" s="16"/>
      <c r="AB100" s="16"/>
      <c r="AE100" s="39"/>
    </row>
    <row r="101" spans="1:31" s="8" customFormat="1">
      <c r="A101" s="18"/>
      <c r="F101" s="16"/>
      <c r="G101" s="16"/>
      <c r="I101" s="16"/>
      <c r="M101" s="16"/>
      <c r="O101" s="16"/>
      <c r="Q101" s="42"/>
      <c r="R101" s="42"/>
      <c r="S101" s="42"/>
      <c r="T101" s="16"/>
      <c r="V101" s="16"/>
      <c r="X101" s="16"/>
      <c r="Z101" s="16"/>
      <c r="AB101" s="16"/>
      <c r="AE101" s="39"/>
    </row>
    <row r="102" spans="1:31" s="8" customFormat="1">
      <c r="A102" s="18"/>
      <c r="F102" s="16"/>
      <c r="G102" s="16"/>
      <c r="I102" s="16"/>
      <c r="M102" s="16"/>
      <c r="O102" s="16"/>
      <c r="Q102" s="42"/>
      <c r="R102" s="42"/>
      <c r="S102" s="42"/>
      <c r="T102" s="16"/>
      <c r="V102" s="16"/>
      <c r="X102" s="16"/>
      <c r="Z102" s="16"/>
      <c r="AB102" s="16"/>
      <c r="AE102" s="39"/>
    </row>
    <row r="103" spans="1:31" s="8" customFormat="1">
      <c r="A103" s="18"/>
      <c r="F103" s="16"/>
      <c r="G103" s="16"/>
      <c r="I103" s="16"/>
      <c r="M103" s="16"/>
      <c r="O103" s="16"/>
      <c r="Q103" s="42"/>
      <c r="R103" s="42"/>
      <c r="S103" s="42"/>
      <c r="T103" s="16"/>
      <c r="V103" s="16"/>
      <c r="X103" s="16"/>
      <c r="Z103" s="16"/>
      <c r="AB103" s="16"/>
      <c r="AE103" s="39"/>
    </row>
    <row r="104" spans="1:31" s="8" customFormat="1">
      <c r="A104" s="18"/>
      <c r="F104" s="16"/>
      <c r="G104" s="16"/>
      <c r="I104" s="16"/>
      <c r="M104" s="16"/>
      <c r="O104" s="16"/>
      <c r="Q104" s="42"/>
      <c r="R104" s="42"/>
      <c r="S104" s="42"/>
      <c r="T104" s="16"/>
      <c r="V104" s="16"/>
      <c r="X104" s="16"/>
      <c r="Z104" s="16"/>
      <c r="AB104" s="16"/>
      <c r="AE104" s="39"/>
    </row>
    <row r="105" spans="1:31" s="8" customFormat="1">
      <c r="A105" s="18"/>
      <c r="F105" s="16"/>
      <c r="G105" s="16"/>
      <c r="I105" s="16"/>
      <c r="M105" s="16"/>
      <c r="O105" s="16"/>
      <c r="Q105" s="42"/>
      <c r="R105" s="42"/>
      <c r="S105" s="42"/>
      <c r="T105" s="16"/>
      <c r="V105" s="16"/>
      <c r="X105" s="16"/>
      <c r="Z105" s="16"/>
      <c r="AB105" s="16"/>
      <c r="AE105" s="39"/>
    </row>
    <row r="106" spans="1:31" s="8" customFormat="1">
      <c r="A106" s="18"/>
      <c r="F106" s="16"/>
      <c r="G106" s="16"/>
      <c r="I106" s="16"/>
      <c r="M106" s="16"/>
      <c r="O106" s="16"/>
      <c r="Q106" s="42"/>
      <c r="R106" s="42"/>
      <c r="S106" s="42"/>
      <c r="T106" s="16"/>
      <c r="V106" s="16"/>
      <c r="X106" s="16"/>
      <c r="Z106" s="16"/>
      <c r="AB106" s="16"/>
      <c r="AE106" s="39"/>
    </row>
    <row r="107" spans="1:31" s="8" customFormat="1">
      <c r="A107" s="18"/>
      <c r="F107" s="16"/>
      <c r="G107" s="16"/>
      <c r="I107" s="16"/>
      <c r="M107" s="16"/>
      <c r="O107" s="16"/>
      <c r="Q107" s="42"/>
      <c r="R107" s="42"/>
      <c r="S107" s="42"/>
      <c r="T107" s="16"/>
      <c r="V107" s="16"/>
      <c r="X107" s="16"/>
      <c r="Z107" s="16"/>
      <c r="AB107" s="16"/>
      <c r="AE107" s="39"/>
    </row>
    <row r="108" spans="1:31" s="8" customFormat="1">
      <c r="A108" s="18"/>
      <c r="F108" s="16"/>
      <c r="G108" s="16"/>
      <c r="I108" s="16"/>
      <c r="M108" s="16"/>
      <c r="O108" s="16"/>
      <c r="Q108" s="42"/>
      <c r="R108" s="42"/>
      <c r="S108" s="42"/>
      <c r="T108" s="16"/>
      <c r="V108" s="16"/>
      <c r="X108" s="16"/>
      <c r="Z108" s="16"/>
      <c r="AB108" s="16"/>
      <c r="AE108" s="39"/>
    </row>
    <row r="109" spans="1:31" s="8" customFormat="1">
      <c r="A109" s="18"/>
      <c r="F109" s="16"/>
      <c r="G109" s="16"/>
      <c r="I109" s="16"/>
      <c r="M109" s="16"/>
      <c r="O109" s="16"/>
      <c r="Q109" s="42"/>
      <c r="R109" s="42"/>
      <c r="S109" s="42"/>
      <c r="T109" s="16"/>
      <c r="V109" s="16"/>
      <c r="X109" s="16"/>
      <c r="Z109" s="16"/>
      <c r="AB109" s="16"/>
      <c r="AE109" s="39"/>
    </row>
    <row r="110" spans="1:31" s="8" customFormat="1">
      <c r="A110" s="18"/>
      <c r="F110" s="16"/>
      <c r="G110" s="16"/>
      <c r="I110" s="16"/>
      <c r="M110" s="16"/>
      <c r="O110" s="16"/>
      <c r="Q110" s="42"/>
      <c r="R110" s="42"/>
      <c r="S110" s="42"/>
      <c r="T110" s="16"/>
      <c r="V110" s="16"/>
      <c r="X110" s="16"/>
      <c r="Z110" s="16"/>
      <c r="AB110" s="16"/>
      <c r="AE110" s="39"/>
    </row>
    <row r="111" spans="1:31" s="8" customFormat="1">
      <c r="A111" s="18"/>
      <c r="F111" s="16"/>
      <c r="G111" s="16"/>
      <c r="I111" s="16"/>
      <c r="M111" s="16"/>
      <c r="O111" s="16"/>
      <c r="Q111" s="42"/>
      <c r="R111" s="42"/>
      <c r="S111" s="42"/>
      <c r="T111" s="16"/>
      <c r="V111" s="16"/>
      <c r="X111" s="16"/>
      <c r="Z111" s="16"/>
      <c r="AB111" s="16"/>
      <c r="AE111" s="39"/>
    </row>
    <row r="112" spans="1:31" s="8" customFormat="1">
      <c r="A112" s="18"/>
      <c r="F112" s="16"/>
      <c r="G112" s="16"/>
      <c r="I112" s="16"/>
      <c r="M112" s="16"/>
      <c r="O112" s="16"/>
      <c r="Q112" s="42"/>
      <c r="R112" s="42"/>
      <c r="S112" s="42"/>
      <c r="T112" s="16"/>
      <c r="V112" s="16"/>
      <c r="X112" s="16"/>
      <c r="Z112" s="16"/>
      <c r="AB112" s="16"/>
      <c r="AE112" s="39"/>
    </row>
    <row r="113" spans="1:31" s="8" customFormat="1">
      <c r="A113" s="18"/>
      <c r="F113" s="16"/>
      <c r="G113" s="16"/>
      <c r="I113" s="16"/>
      <c r="M113" s="16"/>
      <c r="O113" s="16"/>
      <c r="Q113" s="42"/>
      <c r="R113" s="42"/>
      <c r="S113" s="42"/>
      <c r="T113" s="16"/>
      <c r="V113" s="16"/>
      <c r="X113" s="16"/>
      <c r="Z113" s="16"/>
      <c r="AB113" s="16"/>
      <c r="AE113" s="39"/>
    </row>
    <row r="114" spans="1:31" s="8" customFormat="1">
      <c r="A114" s="18"/>
      <c r="F114" s="16"/>
      <c r="G114" s="16"/>
      <c r="I114" s="16"/>
      <c r="M114" s="16"/>
      <c r="O114" s="16"/>
      <c r="Q114" s="42"/>
      <c r="R114" s="42"/>
      <c r="S114" s="42"/>
      <c r="T114" s="16"/>
      <c r="V114" s="16"/>
      <c r="X114" s="16"/>
      <c r="Z114" s="16"/>
      <c r="AB114" s="16"/>
      <c r="AE114" s="39"/>
    </row>
    <row r="115" spans="1:31" s="8" customFormat="1">
      <c r="A115" s="18"/>
      <c r="F115" s="16"/>
      <c r="G115" s="16"/>
      <c r="I115" s="16"/>
      <c r="M115" s="16"/>
      <c r="O115" s="16"/>
      <c r="Q115" s="42"/>
      <c r="R115" s="42"/>
      <c r="S115" s="42"/>
      <c r="T115" s="16"/>
      <c r="V115" s="16"/>
      <c r="X115" s="16"/>
      <c r="Z115" s="16"/>
      <c r="AB115" s="16"/>
      <c r="AE115" s="39"/>
    </row>
    <row r="116" spans="1:31" s="8" customFormat="1">
      <c r="A116" s="18"/>
      <c r="F116" s="16"/>
      <c r="G116" s="16"/>
      <c r="I116" s="16"/>
      <c r="M116" s="16"/>
      <c r="O116" s="16"/>
      <c r="Q116" s="42"/>
      <c r="R116" s="42"/>
      <c r="S116" s="42"/>
      <c r="T116" s="16"/>
      <c r="V116" s="16"/>
      <c r="X116" s="16"/>
      <c r="Z116" s="16"/>
      <c r="AB116" s="16"/>
      <c r="AE116" s="39"/>
    </row>
    <row r="117" spans="1:31" s="8" customFormat="1">
      <c r="A117" s="18"/>
      <c r="F117" s="16"/>
      <c r="G117" s="16"/>
      <c r="I117" s="16"/>
      <c r="M117" s="16"/>
      <c r="O117" s="16"/>
      <c r="Q117" s="42"/>
      <c r="R117" s="42"/>
      <c r="S117" s="42"/>
      <c r="T117" s="16"/>
      <c r="V117" s="16"/>
      <c r="X117" s="16"/>
      <c r="Z117" s="16"/>
      <c r="AB117" s="16"/>
      <c r="AE117" s="39"/>
    </row>
    <row r="118" spans="1:31" s="8" customFormat="1">
      <c r="A118" s="18"/>
      <c r="F118" s="16"/>
      <c r="G118" s="16"/>
      <c r="I118" s="16"/>
      <c r="M118" s="16"/>
      <c r="O118" s="16"/>
      <c r="Q118" s="42"/>
      <c r="R118" s="42"/>
      <c r="S118" s="42"/>
      <c r="T118" s="16"/>
      <c r="V118" s="16"/>
      <c r="X118" s="16"/>
      <c r="Z118" s="16"/>
      <c r="AB118" s="16"/>
      <c r="AE118" s="39"/>
    </row>
    <row r="119" spans="1:31" s="8" customFormat="1">
      <c r="A119" s="18"/>
      <c r="F119" s="16"/>
      <c r="G119" s="16"/>
      <c r="I119" s="16"/>
      <c r="M119" s="16"/>
      <c r="O119" s="16"/>
      <c r="Q119" s="42"/>
      <c r="R119" s="42"/>
      <c r="S119" s="42"/>
      <c r="T119" s="16"/>
      <c r="V119" s="16"/>
      <c r="X119" s="16"/>
      <c r="Z119" s="16"/>
      <c r="AB119" s="16"/>
      <c r="AE119" s="39"/>
    </row>
    <row r="120" spans="1:31" s="8" customFormat="1">
      <c r="A120" s="18"/>
      <c r="F120" s="16"/>
      <c r="G120" s="16"/>
      <c r="I120" s="16"/>
      <c r="M120" s="16"/>
      <c r="O120" s="16"/>
      <c r="Q120" s="42"/>
      <c r="R120" s="42"/>
      <c r="S120" s="42"/>
      <c r="T120" s="16"/>
      <c r="V120" s="16"/>
      <c r="X120" s="16"/>
      <c r="Z120" s="16"/>
      <c r="AB120" s="16"/>
      <c r="AE120" s="39"/>
    </row>
    <row r="121" spans="1:31" s="8" customFormat="1">
      <c r="A121" s="18"/>
      <c r="F121" s="16"/>
      <c r="G121" s="16"/>
      <c r="I121" s="16"/>
      <c r="M121" s="16"/>
      <c r="O121" s="16"/>
      <c r="Q121" s="42"/>
      <c r="R121" s="42"/>
      <c r="S121" s="42"/>
      <c r="T121" s="16"/>
      <c r="V121" s="16"/>
      <c r="X121" s="16"/>
      <c r="Z121" s="16"/>
      <c r="AB121" s="16"/>
      <c r="AE121" s="39"/>
    </row>
    <row r="122" spans="1:31" s="8" customFormat="1">
      <c r="A122" s="18"/>
      <c r="F122" s="16"/>
      <c r="G122" s="16"/>
      <c r="I122" s="16"/>
      <c r="M122" s="16"/>
      <c r="O122" s="16"/>
      <c r="Q122" s="42"/>
      <c r="R122" s="42"/>
      <c r="S122" s="42"/>
      <c r="T122" s="16"/>
      <c r="V122" s="16"/>
      <c r="X122" s="16"/>
      <c r="Z122" s="16"/>
      <c r="AB122" s="16"/>
      <c r="AE122" s="39"/>
    </row>
    <row r="123" spans="1:31" s="8" customFormat="1">
      <c r="A123" s="18"/>
      <c r="F123" s="16"/>
      <c r="G123" s="16"/>
      <c r="I123" s="16"/>
      <c r="M123" s="16"/>
      <c r="O123" s="16"/>
      <c r="Q123" s="42"/>
      <c r="R123" s="42"/>
      <c r="S123" s="42"/>
      <c r="T123" s="16"/>
      <c r="V123" s="16"/>
      <c r="X123" s="16"/>
      <c r="Z123" s="16"/>
      <c r="AB123" s="16"/>
      <c r="AE123" s="39"/>
    </row>
    <row r="124" spans="1:31" s="8" customFormat="1">
      <c r="A124" s="18"/>
      <c r="F124" s="16"/>
      <c r="G124" s="16"/>
      <c r="I124" s="16"/>
      <c r="M124" s="16"/>
      <c r="O124" s="16"/>
      <c r="Q124" s="42"/>
      <c r="R124" s="42"/>
      <c r="S124" s="42"/>
      <c r="T124" s="16"/>
      <c r="V124" s="16"/>
      <c r="X124" s="16"/>
      <c r="Z124" s="16"/>
      <c r="AB124" s="16"/>
      <c r="AE124" s="39"/>
    </row>
    <row r="125" spans="1:31" s="8" customFormat="1">
      <c r="A125" s="18"/>
      <c r="F125" s="16"/>
      <c r="G125" s="16"/>
      <c r="I125" s="16"/>
      <c r="M125" s="16"/>
      <c r="O125" s="16"/>
      <c r="Q125" s="42"/>
      <c r="R125" s="42"/>
      <c r="S125" s="42"/>
      <c r="T125" s="16"/>
      <c r="V125" s="16"/>
      <c r="X125" s="16"/>
      <c r="Z125" s="16"/>
      <c r="AB125" s="16"/>
      <c r="AE125" s="39"/>
    </row>
    <row r="126" spans="1:31" s="8" customFormat="1">
      <c r="A126" s="18"/>
      <c r="F126" s="16"/>
      <c r="G126" s="16"/>
      <c r="I126" s="16"/>
      <c r="M126" s="16"/>
      <c r="O126" s="16"/>
      <c r="Q126" s="42"/>
      <c r="R126" s="42"/>
      <c r="S126" s="42"/>
      <c r="T126" s="16"/>
      <c r="V126" s="16"/>
      <c r="X126" s="16"/>
      <c r="Z126" s="16"/>
      <c r="AB126" s="16"/>
      <c r="AE126" s="39"/>
    </row>
    <row r="127" spans="1:31" s="8" customFormat="1">
      <c r="A127" s="18"/>
      <c r="F127" s="16"/>
      <c r="G127" s="16"/>
      <c r="I127" s="16"/>
      <c r="M127" s="16"/>
      <c r="O127" s="16"/>
      <c r="Q127" s="42"/>
      <c r="R127" s="42"/>
      <c r="S127" s="42"/>
      <c r="T127" s="16"/>
      <c r="V127" s="16"/>
      <c r="X127" s="16"/>
      <c r="Z127" s="16"/>
      <c r="AB127" s="16"/>
      <c r="AE127" s="39"/>
    </row>
    <row r="128" spans="1:31" s="8" customFormat="1">
      <c r="A128" s="18"/>
      <c r="F128" s="16"/>
      <c r="G128" s="16"/>
      <c r="I128" s="16"/>
      <c r="M128" s="16"/>
      <c r="O128" s="16"/>
      <c r="Q128" s="42"/>
      <c r="R128" s="42"/>
      <c r="S128" s="42"/>
      <c r="T128" s="16"/>
      <c r="V128" s="16"/>
      <c r="X128" s="16"/>
      <c r="Z128" s="16"/>
      <c r="AB128" s="16"/>
      <c r="AE128" s="39"/>
    </row>
    <row r="129" spans="1:31" s="8" customFormat="1">
      <c r="A129" s="18"/>
      <c r="F129" s="16"/>
      <c r="G129" s="16"/>
      <c r="I129" s="16"/>
      <c r="M129" s="16"/>
      <c r="O129" s="16"/>
      <c r="Q129" s="42"/>
      <c r="R129" s="42"/>
      <c r="S129" s="42"/>
      <c r="T129" s="16"/>
      <c r="V129" s="16"/>
      <c r="X129" s="16"/>
      <c r="Z129" s="16"/>
      <c r="AB129" s="16"/>
      <c r="AE129" s="39"/>
    </row>
    <row r="130" spans="1:31" s="8" customFormat="1">
      <c r="A130" s="18"/>
      <c r="F130" s="16"/>
      <c r="G130" s="16"/>
      <c r="I130" s="16"/>
      <c r="M130" s="16"/>
      <c r="O130" s="16"/>
      <c r="Q130" s="42"/>
      <c r="R130" s="42"/>
      <c r="S130" s="42"/>
      <c r="T130" s="16"/>
      <c r="V130" s="16"/>
      <c r="X130" s="16"/>
      <c r="Z130" s="16"/>
      <c r="AB130" s="16"/>
      <c r="AE130" s="39"/>
    </row>
    <row r="131" spans="1:31" s="8" customFormat="1">
      <c r="A131" s="18"/>
      <c r="F131" s="16"/>
      <c r="G131" s="16"/>
      <c r="I131" s="16"/>
      <c r="M131" s="16"/>
      <c r="O131" s="16"/>
      <c r="Q131" s="42"/>
      <c r="R131" s="42"/>
      <c r="S131" s="42"/>
      <c r="T131" s="16"/>
      <c r="V131" s="16"/>
      <c r="X131" s="16"/>
      <c r="Z131" s="16"/>
      <c r="AB131" s="16"/>
      <c r="AE131" s="39"/>
    </row>
    <row r="132" spans="1:31" s="8" customFormat="1">
      <c r="A132" s="18"/>
      <c r="F132" s="16"/>
      <c r="G132" s="16"/>
      <c r="I132" s="16"/>
      <c r="M132" s="16"/>
      <c r="O132" s="16"/>
      <c r="Q132" s="42"/>
      <c r="R132" s="42"/>
      <c r="S132" s="42"/>
      <c r="T132" s="16"/>
      <c r="V132" s="16"/>
      <c r="X132" s="16"/>
      <c r="Z132" s="16"/>
      <c r="AB132" s="16"/>
      <c r="AE132" s="39"/>
    </row>
    <row r="133" spans="1:31" s="8" customFormat="1">
      <c r="A133" s="18"/>
      <c r="F133" s="16"/>
      <c r="G133" s="16"/>
      <c r="I133" s="16"/>
      <c r="M133" s="16"/>
      <c r="O133" s="16"/>
      <c r="Q133" s="42"/>
      <c r="R133" s="42"/>
      <c r="S133" s="42"/>
      <c r="T133" s="16"/>
      <c r="V133" s="16"/>
      <c r="X133" s="16"/>
      <c r="Z133" s="16"/>
      <c r="AB133" s="16"/>
      <c r="AE133" s="39"/>
    </row>
    <row r="134" spans="1:31" s="8" customFormat="1">
      <c r="A134" s="18"/>
      <c r="F134" s="16"/>
      <c r="G134" s="16"/>
      <c r="I134" s="16"/>
      <c r="M134" s="16"/>
      <c r="O134" s="16"/>
      <c r="Q134" s="42"/>
      <c r="R134" s="42"/>
      <c r="S134" s="42"/>
      <c r="T134" s="16"/>
      <c r="V134" s="16"/>
      <c r="X134" s="16"/>
      <c r="Z134" s="16"/>
      <c r="AB134" s="16"/>
      <c r="AE134" s="39"/>
    </row>
    <row r="135" spans="1:31" s="8" customFormat="1">
      <c r="A135" s="18"/>
      <c r="F135" s="16"/>
      <c r="G135" s="16"/>
      <c r="I135" s="16"/>
      <c r="M135" s="16"/>
      <c r="O135" s="16"/>
      <c r="Q135" s="42"/>
      <c r="R135" s="42"/>
      <c r="S135" s="42"/>
      <c r="T135" s="16"/>
      <c r="V135" s="16"/>
      <c r="X135" s="16"/>
      <c r="Z135" s="16"/>
      <c r="AB135" s="16"/>
      <c r="AE135" s="39"/>
    </row>
    <row r="136" spans="1:31" s="8" customFormat="1">
      <c r="A136" s="18"/>
      <c r="F136" s="16"/>
      <c r="G136" s="16"/>
      <c r="I136" s="16"/>
      <c r="M136" s="16"/>
      <c r="O136" s="16"/>
      <c r="Q136" s="42"/>
      <c r="R136" s="42"/>
      <c r="S136" s="42"/>
      <c r="T136" s="16"/>
      <c r="V136" s="16"/>
      <c r="X136" s="16"/>
      <c r="Z136" s="16"/>
      <c r="AB136" s="16"/>
      <c r="AE136" s="39"/>
    </row>
    <row r="137" spans="1:31" s="8" customFormat="1">
      <c r="A137" s="18"/>
      <c r="F137" s="16"/>
      <c r="G137" s="16"/>
      <c r="I137" s="16"/>
      <c r="M137" s="16"/>
      <c r="O137" s="16"/>
      <c r="Q137" s="42"/>
      <c r="R137" s="42"/>
      <c r="S137" s="42"/>
      <c r="T137" s="16"/>
      <c r="V137" s="16"/>
      <c r="X137" s="16"/>
      <c r="Z137" s="16"/>
      <c r="AB137" s="16"/>
      <c r="AE137" s="39"/>
    </row>
    <row r="138" spans="1:31" s="8" customFormat="1">
      <c r="A138" s="18"/>
      <c r="F138" s="16"/>
      <c r="G138" s="16"/>
      <c r="I138" s="16"/>
      <c r="M138" s="16"/>
      <c r="O138" s="16"/>
      <c r="Q138" s="42"/>
      <c r="R138" s="42"/>
      <c r="S138" s="42"/>
      <c r="T138" s="16"/>
      <c r="V138" s="16"/>
      <c r="X138" s="16"/>
      <c r="Z138" s="16"/>
      <c r="AB138" s="16"/>
      <c r="AE138" s="39"/>
    </row>
    <row r="139" spans="1:31" s="8" customFormat="1">
      <c r="A139" s="18"/>
      <c r="F139" s="16"/>
      <c r="G139" s="16"/>
      <c r="I139" s="16"/>
      <c r="M139" s="16"/>
      <c r="O139" s="16"/>
      <c r="Q139" s="42"/>
      <c r="R139" s="42"/>
      <c r="S139" s="42"/>
      <c r="T139" s="16"/>
      <c r="V139" s="16"/>
      <c r="X139" s="16"/>
      <c r="Z139" s="16"/>
      <c r="AB139" s="16"/>
      <c r="AE139" s="39"/>
    </row>
    <row r="140" spans="1:31" s="8" customFormat="1">
      <c r="A140" s="18"/>
      <c r="F140" s="16"/>
      <c r="G140" s="16"/>
      <c r="I140" s="16"/>
      <c r="M140" s="16"/>
      <c r="O140" s="16"/>
      <c r="Q140" s="42"/>
      <c r="R140" s="42"/>
      <c r="S140" s="42"/>
      <c r="T140" s="16"/>
      <c r="V140" s="16"/>
      <c r="X140" s="16"/>
      <c r="Z140" s="16"/>
      <c r="AB140" s="16"/>
      <c r="AE140" s="39"/>
    </row>
    <row r="141" spans="1:31" s="8" customFormat="1">
      <c r="A141" s="18"/>
      <c r="F141" s="16"/>
      <c r="G141" s="16"/>
      <c r="I141" s="16"/>
      <c r="M141" s="16"/>
      <c r="O141" s="16"/>
      <c r="Q141" s="42"/>
      <c r="R141" s="42"/>
      <c r="S141" s="42"/>
      <c r="T141" s="16"/>
      <c r="V141" s="16"/>
      <c r="X141" s="16"/>
      <c r="Z141" s="16"/>
      <c r="AB141" s="16"/>
      <c r="AE141" s="39"/>
    </row>
    <row r="142" spans="1:31" s="8" customFormat="1">
      <c r="A142" s="18"/>
      <c r="F142" s="16"/>
      <c r="G142" s="16"/>
      <c r="I142" s="16"/>
      <c r="M142" s="16"/>
      <c r="O142" s="16"/>
      <c r="Q142" s="42"/>
      <c r="R142" s="42"/>
      <c r="S142" s="42"/>
      <c r="T142" s="16"/>
      <c r="V142" s="16"/>
      <c r="X142" s="16"/>
      <c r="Z142" s="16"/>
      <c r="AB142" s="16"/>
      <c r="AE142" s="39"/>
    </row>
    <row r="143" spans="1:31" s="8" customFormat="1">
      <c r="A143" s="18"/>
      <c r="F143" s="16"/>
      <c r="G143" s="16"/>
      <c r="I143" s="16"/>
      <c r="M143" s="16"/>
      <c r="O143" s="16"/>
      <c r="Q143" s="42"/>
      <c r="R143" s="42"/>
      <c r="S143" s="42"/>
      <c r="T143" s="16"/>
      <c r="V143" s="16"/>
      <c r="X143" s="16"/>
      <c r="Z143" s="16"/>
      <c r="AB143" s="16"/>
      <c r="AE143" s="39"/>
    </row>
    <row r="144" spans="1:31" s="8" customFormat="1">
      <c r="A144" s="18"/>
      <c r="F144" s="16"/>
      <c r="G144" s="16"/>
      <c r="I144" s="16"/>
      <c r="M144" s="16"/>
      <c r="O144" s="16"/>
      <c r="Q144" s="42"/>
      <c r="R144" s="42"/>
      <c r="S144" s="42"/>
      <c r="T144" s="16"/>
      <c r="V144" s="16"/>
      <c r="X144" s="16"/>
      <c r="Z144" s="16"/>
      <c r="AB144" s="16"/>
      <c r="AE144" s="39"/>
    </row>
    <row r="145" spans="1:31" s="8" customFormat="1">
      <c r="A145" s="18"/>
      <c r="F145" s="16"/>
      <c r="G145" s="16"/>
      <c r="I145" s="16"/>
      <c r="M145" s="16"/>
      <c r="O145" s="16"/>
      <c r="Q145" s="42"/>
      <c r="R145" s="42"/>
      <c r="S145" s="42"/>
      <c r="T145" s="16"/>
      <c r="V145" s="16"/>
      <c r="X145" s="16"/>
      <c r="Z145" s="16"/>
      <c r="AB145" s="16"/>
      <c r="AE145" s="39"/>
    </row>
    <row r="146" spans="1:31" s="8" customFormat="1">
      <c r="A146" s="18"/>
      <c r="F146" s="16"/>
      <c r="G146" s="16"/>
      <c r="I146" s="16"/>
      <c r="M146" s="16"/>
      <c r="O146" s="16"/>
      <c r="Q146" s="42"/>
      <c r="R146" s="42"/>
      <c r="S146" s="42"/>
      <c r="T146" s="16"/>
      <c r="V146" s="16"/>
      <c r="X146" s="16"/>
      <c r="Z146" s="16"/>
      <c r="AB146" s="16"/>
      <c r="AE146" s="39"/>
    </row>
    <row r="147" spans="1:31" s="8" customFormat="1">
      <c r="A147" s="18"/>
      <c r="F147" s="16"/>
      <c r="G147" s="16"/>
      <c r="I147" s="16"/>
      <c r="M147" s="16"/>
      <c r="O147" s="16"/>
      <c r="Q147" s="42"/>
      <c r="R147" s="42"/>
      <c r="S147" s="42"/>
      <c r="T147" s="16"/>
      <c r="V147" s="16"/>
      <c r="X147" s="16"/>
      <c r="Z147" s="16"/>
      <c r="AB147" s="16"/>
      <c r="AE147" s="39"/>
    </row>
    <row r="148" spans="1:31" s="8" customFormat="1">
      <c r="A148" s="18"/>
      <c r="F148" s="16"/>
      <c r="G148" s="16"/>
      <c r="I148" s="16"/>
      <c r="M148" s="16"/>
      <c r="O148" s="16"/>
      <c r="Q148" s="42"/>
      <c r="R148" s="42"/>
      <c r="S148" s="42"/>
      <c r="T148" s="16"/>
      <c r="V148" s="16"/>
      <c r="X148" s="16"/>
      <c r="Z148" s="16"/>
      <c r="AB148" s="16"/>
      <c r="AE148" s="39"/>
    </row>
    <row r="149" spans="1:31" s="8" customFormat="1">
      <c r="A149" s="18"/>
      <c r="F149" s="16"/>
      <c r="G149" s="16"/>
      <c r="I149" s="16"/>
      <c r="M149" s="16"/>
      <c r="O149" s="16"/>
      <c r="Q149" s="42"/>
      <c r="R149" s="42"/>
      <c r="S149" s="42"/>
      <c r="T149" s="16"/>
      <c r="V149" s="16"/>
      <c r="X149" s="16"/>
      <c r="Z149" s="16"/>
      <c r="AB149" s="16"/>
      <c r="AE149" s="39"/>
    </row>
    <row r="150" spans="1:31" s="8" customFormat="1">
      <c r="A150" s="18"/>
      <c r="F150" s="16"/>
      <c r="G150" s="16"/>
      <c r="I150" s="16"/>
      <c r="M150" s="16"/>
      <c r="O150" s="16"/>
      <c r="Q150" s="42"/>
      <c r="R150" s="42"/>
      <c r="S150" s="42"/>
      <c r="T150" s="16"/>
      <c r="V150" s="16"/>
      <c r="X150" s="16"/>
      <c r="Z150" s="16"/>
      <c r="AB150" s="16"/>
      <c r="AE150" s="39"/>
    </row>
  </sheetData>
  <mergeCells count="2">
    <mergeCell ref="A65:C65"/>
    <mergeCell ref="A63:C63"/>
  </mergeCells>
  <pageMargins left="0.7" right="0.7" top="0.78749999999999998" bottom="0.78749999999999998" header="0.51180555555555496" footer="0.51180555555555496"/>
  <pageSetup paperSize="9" firstPageNumber="0" orientation="landscape" r:id="rId1"/>
  <colBreaks count="1" manualBreakCount="1">
    <brk id="30" max="1048575" man="1"/>
  </colBreaks>
  <ignoredErrors>
    <ignoredError sqref="H61 J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L151"/>
  <sheetViews>
    <sheetView tabSelected="1" topLeftCell="A49" zoomScale="70" zoomScaleNormal="70" workbookViewId="0">
      <pane xSplit="6" topLeftCell="G1" activePane="topRight" state="frozen"/>
      <selection activeCell="A43" sqref="A43"/>
      <selection pane="topRight" activeCell="E76" sqref="E76"/>
    </sheetView>
  </sheetViews>
  <sheetFormatPr baseColWidth="10" defaultRowHeight="13.8"/>
  <cols>
    <col min="1" max="1" width="8.69921875" style="19" customWidth="1"/>
    <col min="2" max="2" width="17" customWidth="1"/>
    <col min="3" max="3" width="31" customWidth="1"/>
    <col min="4" max="4" width="21" customWidth="1"/>
    <col min="5" max="5" width="12.69921875" customWidth="1"/>
    <col min="6" max="6" width="15.09765625" style="17" customWidth="1"/>
    <col min="7" max="7" width="10.69921875" style="17" customWidth="1"/>
    <col min="8" max="8" width="10.69921875" customWidth="1"/>
    <col min="9" max="9" width="10.69921875" style="17" customWidth="1"/>
    <col min="10" max="12" width="10.69921875" customWidth="1"/>
    <col min="13" max="13" width="10.69921875" style="17" customWidth="1"/>
    <col min="14" max="14" width="10.69921875" customWidth="1"/>
    <col min="15" max="15" width="10.69921875" style="17" customWidth="1"/>
    <col min="16" max="16" width="10.69921875" customWidth="1"/>
    <col min="17" max="19" width="10.69921875" style="43" customWidth="1"/>
    <col min="20" max="20" width="10.69921875" style="17" customWidth="1"/>
    <col min="21" max="21" width="10.69921875" customWidth="1"/>
    <col min="22" max="22" width="10.69921875" style="17" customWidth="1"/>
    <col min="23" max="23" width="10.69921875" customWidth="1"/>
    <col min="24" max="24" width="12.5" style="17" customWidth="1"/>
    <col min="25" max="25" width="10.69921875" customWidth="1"/>
    <col min="26" max="26" width="10.69921875" style="17" customWidth="1"/>
    <col min="27" max="27" width="10.69921875" customWidth="1"/>
    <col min="28" max="28" width="10.69921875" style="17" customWidth="1"/>
    <col min="29" max="29" width="10.69921875" customWidth="1"/>
    <col min="30" max="30" width="11.8984375" customWidth="1"/>
  </cols>
  <sheetData>
    <row r="1" spans="1:38" s="8" customFormat="1">
      <c r="A1" s="18" t="s">
        <v>61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62</v>
      </c>
      <c r="H1" s="2" t="s">
        <v>63</v>
      </c>
      <c r="I1" s="3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3" t="s">
        <v>11</v>
      </c>
      <c r="P1" s="4" t="s">
        <v>12</v>
      </c>
      <c r="Q1" s="3" t="s">
        <v>147</v>
      </c>
      <c r="R1" s="3" t="s">
        <v>148</v>
      </c>
      <c r="S1" s="3" t="s">
        <v>149</v>
      </c>
      <c r="T1" s="3" t="s">
        <v>181</v>
      </c>
      <c r="U1" s="5" t="s">
        <v>183</v>
      </c>
      <c r="V1" s="2" t="s">
        <v>182</v>
      </c>
      <c r="W1" s="2" t="s">
        <v>184</v>
      </c>
      <c r="X1" s="3" t="s">
        <v>13</v>
      </c>
      <c r="Y1" s="5" t="s">
        <v>14</v>
      </c>
      <c r="Z1" s="3" t="s">
        <v>15</v>
      </c>
      <c r="AA1" s="6" t="s">
        <v>16</v>
      </c>
      <c r="AB1" s="6" t="s">
        <v>178</v>
      </c>
      <c r="AC1" s="6" t="s">
        <v>179</v>
      </c>
      <c r="AD1" s="5" t="s">
        <v>17</v>
      </c>
      <c r="AE1" s="7"/>
      <c r="AF1" s="7"/>
      <c r="AG1" s="7"/>
      <c r="AH1" s="7"/>
      <c r="AI1" s="7"/>
      <c r="AJ1" s="7"/>
      <c r="AK1" s="7"/>
      <c r="AL1" s="7"/>
    </row>
    <row r="2" spans="1:38" s="8" customFormat="1">
      <c r="A2" s="20">
        <v>1</v>
      </c>
      <c r="B2" s="48" t="s">
        <v>18</v>
      </c>
      <c r="C2" s="21" t="s">
        <v>19</v>
      </c>
      <c r="D2" s="21" t="s">
        <v>20</v>
      </c>
      <c r="E2" s="21" t="s">
        <v>21</v>
      </c>
      <c r="F2" s="24" t="s">
        <v>180</v>
      </c>
      <c r="G2" s="26">
        <v>1</v>
      </c>
      <c r="H2" s="34">
        <f>SUM(G2*4)</f>
        <v>4</v>
      </c>
      <c r="I2" s="26">
        <v>1</v>
      </c>
      <c r="J2" s="34">
        <f>SUM(I2*3)</f>
        <v>3</v>
      </c>
      <c r="K2" s="26">
        <v>1</v>
      </c>
      <c r="L2" s="34">
        <f>SUM(K2*2)</f>
        <v>2</v>
      </c>
      <c r="M2" s="23">
        <v>2</v>
      </c>
      <c r="N2" s="34">
        <v>0</v>
      </c>
      <c r="O2" s="26">
        <v>1</v>
      </c>
      <c r="P2" s="34">
        <f>SUM(O2*4)</f>
        <v>4</v>
      </c>
      <c r="Q2" s="26"/>
      <c r="R2" s="26"/>
      <c r="S2" s="26"/>
      <c r="T2" s="26">
        <v>2</v>
      </c>
      <c r="U2" s="34">
        <f>SUM(T2*10.5)</f>
        <v>21</v>
      </c>
      <c r="V2" s="26">
        <v>2</v>
      </c>
      <c r="W2" s="34">
        <f>SUM(V2*4)</f>
        <v>8</v>
      </c>
      <c r="X2" s="26"/>
      <c r="Y2" s="34"/>
      <c r="Z2" s="26">
        <v>5</v>
      </c>
      <c r="AA2" s="34">
        <f>SUM(Z2*13)</f>
        <v>65</v>
      </c>
      <c r="AB2" s="26">
        <v>6</v>
      </c>
      <c r="AC2" s="34">
        <f>SUM(AB2*1)</f>
        <v>6</v>
      </c>
      <c r="AD2" s="93">
        <f>SUM(H2,J2,L2,N2,P2,U2,W2,Y2,AA2,AC2)</f>
        <v>113</v>
      </c>
      <c r="AE2" s="94"/>
      <c r="AF2" s="9"/>
      <c r="AG2" s="9"/>
      <c r="AH2" s="9"/>
      <c r="AI2" s="10"/>
      <c r="AJ2" s="11"/>
      <c r="AK2" s="9"/>
      <c r="AL2" s="11"/>
    </row>
    <row r="3" spans="1:38" s="8" customFormat="1">
      <c r="A3" s="20">
        <v>2</v>
      </c>
      <c r="B3" s="21" t="s">
        <v>274</v>
      </c>
      <c r="C3" s="21" t="s">
        <v>275</v>
      </c>
      <c r="D3" s="21" t="s">
        <v>276</v>
      </c>
      <c r="E3" s="21" t="s">
        <v>277</v>
      </c>
      <c r="F3" s="24" t="s">
        <v>186</v>
      </c>
      <c r="G3" s="26">
        <v>2</v>
      </c>
      <c r="H3" s="34">
        <f>SUM(G3*4)</f>
        <v>8</v>
      </c>
      <c r="I3" s="26">
        <v>1</v>
      </c>
      <c r="J3" s="34">
        <f>SUM(I3*3)</f>
        <v>3</v>
      </c>
      <c r="K3" s="26">
        <v>2</v>
      </c>
      <c r="L3" s="34">
        <f>SUM(K3*2)</f>
        <v>4</v>
      </c>
      <c r="M3" s="23"/>
      <c r="N3" s="34"/>
      <c r="O3" s="26">
        <v>2</v>
      </c>
      <c r="P3" s="34">
        <f>SUM(O3*4)</f>
        <v>8</v>
      </c>
      <c r="Q3" s="26"/>
      <c r="R3" s="26">
        <v>1</v>
      </c>
      <c r="S3" s="26"/>
      <c r="T3" s="26"/>
      <c r="U3" s="34"/>
      <c r="V3" s="26">
        <v>2</v>
      </c>
      <c r="W3" s="34">
        <f>SUM(V3*4)</f>
        <v>8</v>
      </c>
      <c r="X3" s="26"/>
      <c r="Y3" s="34"/>
      <c r="Z3" s="26">
        <v>4</v>
      </c>
      <c r="AA3" s="34">
        <f>SUM(Z3*13)</f>
        <v>52</v>
      </c>
      <c r="AB3" s="26">
        <v>8</v>
      </c>
      <c r="AC3" s="34">
        <f>SUM(AB3*1)</f>
        <v>8</v>
      </c>
      <c r="AD3" s="93">
        <f>SUM(H3,J3,L3,N3,P3,U3,W3,Y3,AA3,AC3)</f>
        <v>91</v>
      </c>
      <c r="AE3" s="94"/>
      <c r="AF3" s="9"/>
      <c r="AG3" s="9"/>
      <c r="AH3" s="9"/>
      <c r="AI3" s="10"/>
      <c r="AJ3" s="11"/>
      <c r="AK3" s="9"/>
      <c r="AL3" s="11"/>
    </row>
    <row r="4" spans="1:38" s="8" customFormat="1">
      <c r="A4" s="20">
        <v>3</v>
      </c>
      <c r="B4" s="48" t="s">
        <v>22</v>
      </c>
      <c r="C4" s="21" t="s">
        <v>23</v>
      </c>
      <c r="D4" s="21" t="s">
        <v>24</v>
      </c>
      <c r="E4" s="21" t="s">
        <v>25</v>
      </c>
      <c r="F4" s="24" t="s">
        <v>177</v>
      </c>
      <c r="G4" s="26">
        <v>2</v>
      </c>
      <c r="H4" s="34">
        <f t="shared" ref="H4" si="0">SUM(G4*4)</f>
        <v>8</v>
      </c>
      <c r="I4" s="26">
        <v>0</v>
      </c>
      <c r="J4" s="34">
        <f t="shared" ref="J4" si="1">SUM(I4*3)</f>
        <v>0</v>
      </c>
      <c r="K4" s="26">
        <v>0</v>
      </c>
      <c r="L4" s="34">
        <f t="shared" ref="L4" si="2">SUM(K4*2)</f>
        <v>0</v>
      </c>
      <c r="M4" s="23">
        <v>1</v>
      </c>
      <c r="N4" s="34">
        <v>0</v>
      </c>
      <c r="O4" s="26">
        <v>2</v>
      </c>
      <c r="P4" s="34">
        <f t="shared" ref="P4" si="3">SUM(O4*4)</f>
        <v>8</v>
      </c>
      <c r="Q4" s="26"/>
      <c r="R4" s="26"/>
      <c r="S4" s="26"/>
      <c r="T4" s="26">
        <v>2</v>
      </c>
      <c r="U4" s="34">
        <f t="shared" ref="U4" si="4">SUM(T4*10.5)</f>
        <v>21</v>
      </c>
      <c r="V4" s="26">
        <v>2</v>
      </c>
      <c r="W4" s="34">
        <f t="shared" ref="W4" si="5">SUM(V4*4)</f>
        <v>8</v>
      </c>
      <c r="X4" s="26"/>
      <c r="Y4" s="34"/>
      <c r="Z4" s="26">
        <v>3</v>
      </c>
      <c r="AA4" s="34">
        <f t="shared" ref="AA4" si="6">SUM(Z4*13)</f>
        <v>39</v>
      </c>
      <c r="AB4" s="26">
        <v>6</v>
      </c>
      <c r="AC4" s="34">
        <f t="shared" ref="AC4" si="7">SUM(AB4*1)</f>
        <v>6</v>
      </c>
      <c r="AD4" s="93">
        <f t="shared" ref="AD4" si="8">SUM(H4,J4,L4,N4,P4,U4,W4,Y4,AA4,AC4)</f>
        <v>90</v>
      </c>
      <c r="AE4" s="94"/>
      <c r="AF4" s="44"/>
      <c r="AG4" s="9"/>
      <c r="AH4" s="9"/>
      <c r="AI4" s="10"/>
      <c r="AJ4" s="11"/>
      <c r="AK4" s="9"/>
      <c r="AL4" s="11"/>
    </row>
    <row r="5" spans="1:38" s="8" customFormat="1">
      <c r="A5" s="20">
        <v>4</v>
      </c>
      <c r="B5" s="48" t="s">
        <v>71</v>
      </c>
      <c r="C5" s="21" t="s">
        <v>72</v>
      </c>
      <c r="D5" s="21" t="s">
        <v>73</v>
      </c>
      <c r="E5" s="21" t="s">
        <v>74</v>
      </c>
      <c r="F5" s="24" t="s">
        <v>186</v>
      </c>
      <c r="G5" s="26">
        <v>2</v>
      </c>
      <c r="H5" s="34">
        <f>SUM(G5*4)</f>
        <v>8</v>
      </c>
      <c r="I5" s="26">
        <v>2</v>
      </c>
      <c r="J5" s="34">
        <f>SUM(I5*3)</f>
        <v>6</v>
      </c>
      <c r="K5" s="26">
        <v>2</v>
      </c>
      <c r="L5" s="34">
        <f>SUM(K5*2)</f>
        <v>4</v>
      </c>
      <c r="M5" s="23">
        <v>2</v>
      </c>
      <c r="N5" s="34">
        <v>10</v>
      </c>
      <c r="O5" s="26">
        <v>1</v>
      </c>
      <c r="P5" s="34">
        <f>SUM(O5*4)</f>
        <v>4</v>
      </c>
      <c r="Q5" s="26"/>
      <c r="R5" s="26">
        <v>1</v>
      </c>
      <c r="S5" s="26"/>
      <c r="T5" s="26">
        <v>2</v>
      </c>
      <c r="U5" s="34">
        <f>SUM(T5*10.5)</f>
        <v>21</v>
      </c>
      <c r="V5" s="26">
        <v>2</v>
      </c>
      <c r="W5" s="34">
        <f>SUM(V5*4)</f>
        <v>8</v>
      </c>
      <c r="X5" s="26"/>
      <c r="Y5" s="34"/>
      <c r="Z5" s="26">
        <v>4</v>
      </c>
      <c r="AA5" s="34">
        <f>SUM(Z5*13)</f>
        <v>52</v>
      </c>
      <c r="AB5" s="26">
        <v>8</v>
      </c>
      <c r="AC5" s="34">
        <f>SUM(AB5*1)</f>
        <v>8</v>
      </c>
      <c r="AD5" s="93">
        <f>SUM(H5,J5,L5,N5,P5,U5,W5,Y5,AA5,AC5)</f>
        <v>121</v>
      </c>
      <c r="AE5" s="94"/>
      <c r="AF5" s="9"/>
      <c r="AG5" s="9"/>
      <c r="AH5" s="9"/>
      <c r="AI5" s="10"/>
      <c r="AJ5" s="12"/>
      <c r="AK5" s="9"/>
      <c r="AL5" s="12"/>
    </row>
    <row r="6" spans="1:38" s="8" customFormat="1">
      <c r="A6" s="20">
        <v>5</v>
      </c>
      <c r="B6" s="35" t="s">
        <v>187</v>
      </c>
      <c r="C6" s="21" t="s">
        <v>188</v>
      </c>
      <c r="D6" s="21" t="s">
        <v>189</v>
      </c>
      <c r="E6" s="21" t="s">
        <v>190</v>
      </c>
      <c r="F6" s="24" t="s">
        <v>177</v>
      </c>
      <c r="G6" s="26">
        <v>2</v>
      </c>
      <c r="H6" s="34">
        <f t="shared" ref="H6:H15" si="9">SUM(G6*4)</f>
        <v>8</v>
      </c>
      <c r="I6" s="26">
        <v>0</v>
      </c>
      <c r="J6" s="34">
        <f t="shared" ref="J6:J15" si="10">SUM(I6*3)</f>
        <v>0</v>
      </c>
      <c r="K6" s="26">
        <v>0</v>
      </c>
      <c r="L6" s="34">
        <f t="shared" ref="L6:L15" si="11">SUM(K6*2)</f>
        <v>0</v>
      </c>
      <c r="M6" s="23">
        <v>2</v>
      </c>
      <c r="N6" s="34">
        <v>0</v>
      </c>
      <c r="O6" s="26">
        <v>2</v>
      </c>
      <c r="P6" s="34">
        <f t="shared" ref="P6:P15" si="12">SUM(O6*4)</f>
        <v>8</v>
      </c>
      <c r="Q6" s="26"/>
      <c r="R6" s="26"/>
      <c r="S6" s="26"/>
      <c r="T6" s="26">
        <v>2</v>
      </c>
      <c r="U6" s="34">
        <f t="shared" ref="U6:U48" si="13">SUM(T6*10.5)</f>
        <v>21</v>
      </c>
      <c r="V6" s="26">
        <v>2</v>
      </c>
      <c r="W6" s="34">
        <f t="shared" ref="W6:W61" si="14">SUM(V6*4)</f>
        <v>8</v>
      </c>
      <c r="X6" s="26">
        <v>2</v>
      </c>
      <c r="Y6" s="47">
        <v>0</v>
      </c>
      <c r="Z6" s="26">
        <v>3</v>
      </c>
      <c r="AA6" s="34">
        <f t="shared" ref="AA6:AA61" si="15">SUM(Z6*13)</f>
        <v>39</v>
      </c>
      <c r="AB6" s="26">
        <v>6</v>
      </c>
      <c r="AC6" s="34">
        <f t="shared" ref="AC6:AC61" si="16">SUM(AB6*1)</f>
        <v>6</v>
      </c>
      <c r="AD6" s="93">
        <f t="shared" ref="AD6:AD15" si="17">SUM(H6,J6,L6,N6,P6,U6,W6,Y6,AA6,AC6)</f>
        <v>90</v>
      </c>
      <c r="AE6" s="9"/>
      <c r="AF6" s="9"/>
      <c r="AG6" s="9"/>
      <c r="AH6" s="9"/>
      <c r="AI6" s="10"/>
      <c r="AJ6" s="12"/>
      <c r="AK6" s="9"/>
      <c r="AL6" s="12"/>
    </row>
    <row r="7" spans="1:38" s="8" customFormat="1">
      <c r="A7" s="20">
        <v>6</v>
      </c>
      <c r="B7" s="21" t="s">
        <v>191</v>
      </c>
      <c r="C7" s="21" t="s">
        <v>192</v>
      </c>
      <c r="D7" s="21" t="s">
        <v>193</v>
      </c>
      <c r="E7" s="21" t="s">
        <v>194</v>
      </c>
      <c r="F7" s="24" t="s">
        <v>177</v>
      </c>
      <c r="G7" s="26">
        <v>2</v>
      </c>
      <c r="H7" s="34">
        <f t="shared" si="9"/>
        <v>8</v>
      </c>
      <c r="I7" s="26">
        <v>2</v>
      </c>
      <c r="J7" s="34">
        <f t="shared" si="10"/>
        <v>6</v>
      </c>
      <c r="K7" s="26">
        <v>2</v>
      </c>
      <c r="L7" s="34">
        <f t="shared" si="11"/>
        <v>4</v>
      </c>
      <c r="M7" s="23">
        <v>2</v>
      </c>
      <c r="N7" s="34">
        <v>10</v>
      </c>
      <c r="O7" s="26">
        <v>2</v>
      </c>
      <c r="P7" s="34">
        <f t="shared" si="12"/>
        <v>8</v>
      </c>
      <c r="Q7" s="26"/>
      <c r="R7" s="26"/>
      <c r="S7" s="26"/>
      <c r="T7" s="26">
        <v>2</v>
      </c>
      <c r="U7" s="34">
        <f t="shared" si="13"/>
        <v>21</v>
      </c>
      <c r="V7" s="26">
        <v>2</v>
      </c>
      <c r="W7" s="34">
        <f t="shared" si="14"/>
        <v>8</v>
      </c>
      <c r="X7" s="26"/>
      <c r="Y7" s="34"/>
      <c r="Z7" s="26">
        <v>3</v>
      </c>
      <c r="AA7" s="34">
        <f t="shared" si="15"/>
        <v>39</v>
      </c>
      <c r="AB7" s="26">
        <v>6</v>
      </c>
      <c r="AC7" s="34">
        <f t="shared" si="16"/>
        <v>6</v>
      </c>
      <c r="AD7" s="93">
        <f t="shared" si="17"/>
        <v>110</v>
      </c>
      <c r="AE7" s="9"/>
      <c r="AF7" s="9"/>
      <c r="AG7" s="9"/>
      <c r="AH7" s="9"/>
      <c r="AI7" s="10"/>
      <c r="AJ7" s="12"/>
      <c r="AK7" s="9"/>
      <c r="AL7" s="12"/>
    </row>
    <row r="8" spans="1:38" s="8" customFormat="1">
      <c r="A8" s="20">
        <v>7</v>
      </c>
      <c r="B8" s="48" t="s">
        <v>30</v>
      </c>
      <c r="C8" s="21" t="s">
        <v>31</v>
      </c>
      <c r="D8" s="21" t="s">
        <v>32</v>
      </c>
      <c r="E8" s="21" t="s">
        <v>33</v>
      </c>
      <c r="F8" s="24" t="s">
        <v>195</v>
      </c>
      <c r="G8" s="26">
        <v>2</v>
      </c>
      <c r="H8" s="34">
        <f>SUM(G8*4)</f>
        <v>8</v>
      </c>
      <c r="I8" s="26">
        <v>1</v>
      </c>
      <c r="J8" s="34">
        <f>SUM(I8*3)</f>
        <v>3</v>
      </c>
      <c r="K8" s="26">
        <v>0</v>
      </c>
      <c r="L8" s="34">
        <f>SUM(K8*2)</f>
        <v>0</v>
      </c>
      <c r="M8" s="23">
        <v>2</v>
      </c>
      <c r="N8" s="34"/>
      <c r="O8" s="26">
        <v>2</v>
      </c>
      <c r="P8" s="34">
        <f>SUM(O8*4)</f>
        <v>8</v>
      </c>
      <c r="Q8" s="26"/>
      <c r="R8" s="26"/>
      <c r="S8" s="26">
        <v>2</v>
      </c>
      <c r="T8" s="26">
        <v>2</v>
      </c>
      <c r="U8" s="34">
        <f>SUM(T8*10.5)</f>
        <v>21</v>
      </c>
      <c r="V8" s="26">
        <v>2</v>
      </c>
      <c r="W8" s="34">
        <f>SUM(V8*4)</f>
        <v>8</v>
      </c>
      <c r="X8" s="26"/>
      <c r="Y8" s="34"/>
      <c r="Z8" s="26">
        <v>8</v>
      </c>
      <c r="AA8" s="34">
        <f>SUM(Z8*13)</f>
        <v>104</v>
      </c>
      <c r="AB8" s="26">
        <v>16</v>
      </c>
      <c r="AC8" s="34">
        <f>SUM(AB8*1)</f>
        <v>16</v>
      </c>
      <c r="AD8" s="93">
        <f>SUM(H8,J8,L8,N8,P8,U8,W8,Y8,AA8,AC8)</f>
        <v>168</v>
      </c>
      <c r="AE8" s="9"/>
      <c r="AF8" s="9"/>
      <c r="AG8" s="9"/>
      <c r="AH8" s="9"/>
      <c r="AI8" s="10"/>
      <c r="AJ8" s="12"/>
      <c r="AK8" s="9"/>
      <c r="AL8" s="12"/>
    </row>
    <row r="9" spans="1:38" s="8" customFormat="1">
      <c r="A9" s="20">
        <v>8</v>
      </c>
      <c r="B9" s="21" t="s">
        <v>196</v>
      </c>
      <c r="C9" s="21" t="s">
        <v>197</v>
      </c>
      <c r="D9" s="21" t="s">
        <v>198</v>
      </c>
      <c r="E9" s="21" t="s">
        <v>199</v>
      </c>
      <c r="F9" s="24" t="s">
        <v>186</v>
      </c>
      <c r="G9" s="26">
        <v>2</v>
      </c>
      <c r="H9" s="34">
        <f t="shared" si="9"/>
        <v>8</v>
      </c>
      <c r="I9" s="26">
        <v>2</v>
      </c>
      <c r="J9" s="34">
        <f t="shared" si="10"/>
        <v>6</v>
      </c>
      <c r="K9" s="26">
        <v>2</v>
      </c>
      <c r="L9" s="34">
        <f t="shared" si="11"/>
        <v>4</v>
      </c>
      <c r="M9" s="23">
        <v>2</v>
      </c>
      <c r="N9" s="34"/>
      <c r="O9" s="26">
        <v>2</v>
      </c>
      <c r="P9" s="34">
        <f t="shared" si="12"/>
        <v>8</v>
      </c>
      <c r="Q9" s="26"/>
      <c r="R9" s="26"/>
      <c r="S9" s="26"/>
      <c r="T9" s="26">
        <v>2</v>
      </c>
      <c r="U9" s="34">
        <f t="shared" si="13"/>
        <v>21</v>
      </c>
      <c r="V9" s="26">
        <v>2</v>
      </c>
      <c r="W9" s="34">
        <f t="shared" si="14"/>
        <v>8</v>
      </c>
      <c r="X9" s="26"/>
      <c r="Y9" s="34"/>
      <c r="Z9" s="26">
        <v>4</v>
      </c>
      <c r="AA9" s="34">
        <f t="shared" si="15"/>
        <v>52</v>
      </c>
      <c r="AB9" s="26">
        <v>8</v>
      </c>
      <c r="AC9" s="34">
        <f t="shared" si="16"/>
        <v>8</v>
      </c>
      <c r="AD9" s="93">
        <f t="shared" si="17"/>
        <v>115</v>
      </c>
      <c r="AE9" s="9"/>
      <c r="AF9" s="9"/>
      <c r="AG9" s="9"/>
      <c r="AH9" s="9"/>
      <c r="AI9" s="10"/>
      <c r="AJ9" s="12"/>
      <c r="AK9" s="9"/>
      <c r="AL9" s="12"/>
    </row>
    <row r="10" spans="1:38" s="8" customFormat="1">
      <c r="A10" s="20">
        <v>9</v>
      </c>
      <c r="B10" s="48" t="s">
        <v>64</v>
      </c>
      <c r="C10" s="21" t="s">
        <v>65</v>
      </c>
      <c r="D10" s="21" t="s">
        <v>66</v>
      </c>
      <c r="E10" s="21" t="s">
        <v>60</v>
      </c>
      <c r="F10" s="24" t="s">
        <v>180</v>
      </c>
      <c r="G10" s="26">
        <v>2</v>
      </c>
      <c r="H10" s="34">
        <f>SUM(G10*4)</f>
        <v>8</v>
      </c>
      <c r="I10" s="26">
        <v>1</v>
      </c>
      <c r="J10" s="34">
        <f>SUM(I10*3)</f>
        <v>3</v>
      </c>
      <c r="K10" s="26">
        <v>2</v>
      </c>
      <c r="L10" s="34">
        <f>SUM(K10*2)</f>
        <v>4</v>
      </c>
      <c r="M10" s="23">
        <v>2</v>
      </c>
      <c r="N10" s="34">
        <v>10</v>
      </c>
      <c r="O10" s="26">
        <v>2</v>
      </c>
      <c r="P10" s="34">
        <f>SUM(O10*4)</f>
        <v>8</v>
      </c>
      <c r="Q10" s="26"/>
      <c r="R10" s="26"/>
      <c r="S10" s="26">
        <v>2</v>
      </c>
      <c r="T10" s="26">
        <v>2</v>
      </c>
      <c r="U10" s="34">
        <f>SUM(T10*10.5)</f>
        <v>21</v>
      </c>
      <c r="V10" s="26">
        <v>2</v>
      </c>
      <c r="W10" s="34">
        <f>SUM(V10*4)</f>
        <v>8</v>
      </c>
      <c r="X10" s="26"/>
      <c r="Y10" s="34"/>
      <c r="Z10" s="26">
        <v>5</v>
      </c>
      <c r="AA10" s="34">
        <f>SUM(Z10*13)</f>
        <v>65</v>
      </c>
      <c r="AB10" s="26">
        <v>8</v>
      </c>
      <c r="AC10" s="34">
        <f>SUM(AB10*1)</f>
        <v>8</v>
      </c>
      <c r="AD10" s="93">
        <f>SUM(H10,J10,L10,N10,P10,U10,W10,Y10,AA10,AC10)</f>
        <v>135</v>
      </c>
      <c r="AE10" s="9"/>
      <c r="AF10" s="9"/>
      <c r="AG10" s="9"/>
      <c r="AH10" s="9"/>
      <c r="AI10" s="10"/>
      <c r="AJ10" s="12"/>
      <c r="AK10" s="9"/>
      <c r="AL10" s="12"/>
    </row>
    <row r="11" spans="1:38" s="8" customFormat="1">
      <c r="A11" s="20">
        <v>10</v>
      </c>
      <c r="B11" s="35" t="s">
        <v>200</v>
      </c>
      <c r="C11" s="21" t="s">
        <v>201</v>
      </c>
      <c r="D11" s="21" t="s">
        <v>202</v>
      </c>
      <c r="E11" s="21" t="s">
        <v>203</v>
      </c>
      <c r="F11" s="24" t="s">
        <v>186</v>
      </c>
      <c r="G11" s="26">
        <v>2</v>
      </c>
      <c r="H11" s="34">
        <f t="shared" si="9"/>
        <v>8</v>
      </c>
      <c r="I11" s="26">
        <v>2</v>
      </c>
      <c r="J11" s="34">
        <f t="shared" si="10"/>
        <v>6</v>
      </c>
      <c r="K11" s="26">
        <v>2</v>
      </c>
      <c r="L11" s="34">
        <f t="shared" si="11"/>
        <v>4</v>
      </c>
      <c r="M11" s="23">
        <v>2</v>
      </c>
      <c r="N11" s="34"/>
      <c r="O11" s="26">
        <v>2</v>
      </c>
      <c r="P11" s="34">
        <f t="shared" si="12"/>
        <v>8</v>
      </c>
      <c r="Q11" s="26"/>
      <c r="R11" s="26"/>
      <c r="S11" s="26"/>
      <c r="T11" s="26">
        <v>2</v>
      </c>
      <c r="U11" s="34">
        <f t="shared" si="13"/>
        <v>21</v>
      </c>
      <c r="V11" s="26">
        <v>2</v>
      </c>
      <c r="W11" s="34">
        <f t="shared" si="14"/>
        <v>8</v>
      </c>
      <c r="X11" s="26">
        <v>2</v>
      </c>
      <c r="Y11" s="36">
        <v>0</v>
      </c>
      <c r="Z11" s="26">
        <v>4</v>
      </c>
      <c r="AA11" s="34">
        <f t="shared" si="15"/>
        <v>52</v>
      </c>
      <c r="AB11" s="26">
        <v>8</v>
      </c>
      <c r="AC11" s="34">
        <f t="shared" si="16"/>
        <v>8</v>
      </c>
      <c r="AD11" s="93">
        <f t="shared" si="17"/>
        <v>115</v>
      </c>
      <c r="AE11" s="9"/>
      <c r="AF11" s="9"/>
      <c r="AG11" s="9"/>
      <c r="AH11" s="9"/>
      <c r="AI11" s="10"/>
      <c r="AJ11" s="12"/>
      <c r="AK11" s="9"/>
      <c r="AL11" s="12"/>
    </row>
    <row r="12" spans="1:38" s="8" customFormat="1">
      <c r="A12" s="20">
        <v>11</v>
      </c>
      <c r="B12" s="35" t="s">
        <v>204</v>
      </c>
      <c r="C12" s="21" t="s">
        <v>205</v>
      </c>
      <c r="D12" s="21" t="s">
        <v>206</v>
      </c>
      <c r="E12" s="21" t="s">
        <v>207</v>
      </c>
      <c r="F12" s="24" t="s">
        <v>177</v>
      </c>
      <c r="G12" s="26">
        <v>2</v>
      </c>
      <c r="H12" s="34">
        <f t="shared" si="9"/>
        <v>8</v>
      </c>
      <c r="I12" s="26">
        <v>2</v>
      </c>
      <c r="J12" s="34">
        <f t="shared" si="10"/>
        <v>6</v>
      </c>
      <c r="K12" s="26">
        <v>2</v>
      </c>
      <c r="L12" s="34">
        <f t="shared" si="11"/>
        <v>4</v>
      </c>
      <c r="M12" s="23">
        <v>2</v>
      </c>
      <c r="N12" s="34">
        <v>3</v>
      </c>
      <c r="O12" s="26">
        <v>2</v>
      </c>
      <c r="P12" s="34">
        <f t="shared" si="12"/>
        <v>8</v>
      </c>
      <c r="Q12" s="26"/>
      <c r="R12" s="26"/>
      <c r="S12" s="26"/>
      <c r="T12" s="26">
        <v>2</v>
      </c>
      <c r="U12" s="34">
        <f t="shared" si="13"/>
        <v>21</v>
      </c>
      <c r="V12" s="26">
        <v>2</v>
      </c>
      <c r="W12" s="34">
        <f t="shared" si="14"/>
        <v>8</v>
      </c>
      <c r="X12" s="26">
        <v>2</v>
      </c>
      <c r="Y12" s="36">
        <v>0</v>
      </c>
      <c r="Z12" s="26">
        <v>3</v>
      </c>
      <c r="AA12" s="34">
        <f t="shared" si="15"/>
        <v>39</v>
      </c>
      <c r="AB12" s="26">
        <v>6</v>
      </c>
      <c r="AC12" s="34">
        <f t="shared" si="16"/>
        <v>6</v>
      </c>
      <c r="AD12" s="93">
        <f t="shared" si="17"/>
        <v>103</v>
      </c>
      <c r="AE12" s="9"/>
      <c r="AF12" s="9"/>
      <c r="AG12" s="9"/>
      <c r="AH12" s="9"/>
      <c r="AI12" s="10"/>
      <c r="AJ12" s="12"/>
      <c r="AK12" s="9"/>
      <c r="AL12" s="12"/>
    </row>
    <row r="13" spans="1:38" s="8" customFormat="1">
      <c r="A13" s="20">
        <v>12</v>
      </c>
      <c r="B13" s="48" t="s">
        <v>56</v>
      </c>
      <c r="C13" s="21" t="s">
        <v>57</v>
      </c>
      <c r="D13" s="21" t="s">
        <v>58</v>
      </c>
      <c r="E13" s="21" t="s">
        <v>59</v>
      </c>
      <c r="F13" s="24" t="s">
        <v>177</v>
      </c>
      <c r="G13" s="26">
        <v>2</v>
      </c>
      <c r="H13" s="34">
        <f>SUM(G13*4)</f>
        <v>8</v>
      </c>
      <c r="I13" s="26">
        <v>2</v>
      </c>
      <c r="J13" s="34">
        <f>SUM(I13*3)</f>
        <v>6</v>
      </c>
      <c r="K13" s="26">
        <v>2</v>
      </c>
      <c r="L13" s="34">
        <f>SUM(K13*2)</f>
        <v>4</v>
      </c>
      <c r="M13" s="23">
        <v>2</v>
      </c>
      <c r="N13" s="34"/>
      <c r="O13" s="26">
        <v>2</v>
      </c>
      <c r="P13" s="34">
        <f>SUM(O13*4)</f>
        <v>8</v>
      </c>
      <c r="Q13" s="26"/>
      <c r="R13" s="26"/>
      <c r="S13" s="26">
        <v>2</v>
      </c>
      <c r="T13" s="26">
        <v>2</v>
      </c>
      <c r="U13" s="34">
        <f>SUM(T13*10.5)</f>
        <v>21</v>
      </c>
      <c r="V13" s="26">
        <v>2</v>
      </c>
      <c r="W13" s="34">
        <f>SUM(V13*4)</f>
        <v>8</v>
      </c>
      <c r="X13" s="26"/>
      <c r="Y13" s="34"/>
      <c r="Z13" s="26">
        <v>3</v>
      </c>
      <c r="AA13" s="34">
        <f>SUM(Z13*13)</f>
        <v>39</v>
      </c>
      <c r="AB13" s="26">
        <v>6</v>
      </c>
      <c r="AC13" s="34">
        <f>SUM(AB13*1)</f>
        <v>6</v>
      </c>
      <c r="AD13" s="104">
        <f>SUM(H13,J13,L13,N13,P13,U13,W13,Y13,AA13,AC13)</f>
        <v>100</v>
      </c>
      <c r="AE13" s="9"/>
      <c r="AF13" s="9"/>
      <c r="AG13" s="9"/>
      <c r="AH13" s="9"/>
      <c r="AI13" s="10"/>
      <c r="AJ13" s="12"/>
      <c r="AK13" s="9"/>
      <c r="AL13" s="12"/>
    </row>
    <row r="14" spans="1:38" s="8" customFormat="1">
      <c r="A14" s="20">
        <v>13</v>
      </c>
      <c r="B14" s="48" t="s">
        <v>44</v>
      </c>
      <c r="C14" s="21" t="s">
        <v>45</v>
      </c>
      <c r="D14" s="21" t="s">
        <v>46</v>
      </c>
      <c r="E14" s="21" t="s">
        <v>47</v>
      </c>
      <c r="F14" s="24" t="s">
        <v>208</v>
      </c>
      <c r="G14" s="26">
        <v>2</v>
      </c>
      <c r="H14" s="34">
        <f>SUM(G14*4)</f>
        <v>8</v>
      </c>
      <c r="I14" s="26">
        <v>2</v>
      </c>
      <c r="J14" s="34">
        <f>SUM(I14*3)</f>
        <v>6</v>
      </c>
      <c r="K14" s="26">
        <v>2</v>
      </c>
      <c r="L14" s="34">
        <f>SUM(K14*2)</f>
        <v>4</v>
      </c>
      <c r="M14" s="23">
        <v>2</v>
      </c>
      <c r="N14" s="34">
        <v>10</v>
      </c>
      <c r="O14" s="26">
        <v>2</v>
      </c>
      <c r="P14" s="34">
        <f>SUM(O14*4)</f>
        <v>8</v>
      </c>
      <c r="Q14" s="26"/>
      <c r="R14" s="26"/>
      <c r="S14" s="26"/>
      <c r="T14" s="26">
        <v>2</v>
      </c>
      <c r="U14" s="34">
        <f>SUM(T14*10.5)</f>
        <v>21</v>
      </c>
      <c r="V14" s="26">
        <v>2</v>
      </c>
      <c r="W14" s="34">
        <f>SUM(V14*4)</f>
        <v>8</v>
      </c>
      <c r="X14" s="26"/>
      <c r="Y14" s="34"/>
      <c r="Z14" s="26">
        <v>6</v>
      </c>
      <c r="AA14" s="34">
        <f>SUM(Z14*13)</f>
        <v>78</v>
      </c>
      <c r="AB14" s="26">
        <v>12</v>
      </c>
      <c r="AC14" s="34">
        <f>SUM(AB14*1)</f>
        <v>12</v>
      </c>
      <c r="AD14" s="93">
        <f>SUM(H14,J14,L14,N14,P14,U14,W14,Y14,AA14,AC14)</f>
        <v>155</v>
      </c>
      <c r="AE14" s="45"/>
      <c r="AF14" s="9"/>
      <c r="AG14" s="9"/>
      <c r="AH14" s="9"/>
      <c r="AI14" s="10"/>
      <c r="AJ14" s="12"/>
      <c r="AK14" s="9"/>
      <c r="AL14" s="12"/>
    </row>
    <row r="15" spans="1:38" s="8" customFormat="1">
      <c r="A15" s="20">
        <v>14</v>
      </c>
      <c r="B15" s="48" t="s">
        <v>154</v>
      </c>
      <c r="C15" s="21" t="s">
        <v>155</v>
      </c>
      <c r="D15" s="21" t="s">
        <v>156</v>
      </c>
      <c r="E15" s="21" t="s">
        <v>157</v>
      </c>
      <c r="F15" s="24" t="s">
        <v>209</v>
      </c>
      <c r="G15" s="26">
        <v>2</v>
      </c>
      <c r="H15" s="34">
        <f t="shared" si="9"/>
        <v>8</v>
      </c>
      <c r="I15" s="26">
        <v>2</v>
      </c>
      <c r="J15" s="34">
        <f t="shared" si="10"/>
        <v>6</v>
      </c>
      <c r="K15" s="26">
        <v>2</v>
      </c>
      <c r="L15" s="34">
        <f t="shared" si="11"/>
        <v>4</v>
      </c>
      <c r="M15" s="23">
        <v>2</v>
      </c>
      <c r="N15" s="34">
        <v>6</v>
      </c>
      <c r="O15" s="26">
        <v>2</v>
      </c>
      <c r="P15" s="34">
        <f t="shared" si="12"/>
        <v>8</v>
      </c>
      <c r="Q15" s="26"/>
      <c r="R15" s="26"/>
      <c r="S15" s="26"/>
      <c r="T15" s="26">
        <v>2</v>
      </c>
      <c r="U15" s="34">
        <f t="shared" si="13"/>
        <v>21</v>
      </c>
      <c r="V15" s="26">
        <v>2</v>
      </c>
      <c r="W15" s="34">
        <f t="shared" si="14"/>
        <v>8</v>
      </c>
      <c r="X15" s="26">
        <v>2</v>
      </c>
      <c r="Y15" s="36">
        <v>0</v>
      </c>
      <c r="Z15" s="26">
        <v>5</v>
      </c>
      <c r="AA15" s="34">
        <f t="shared" si="15"/>
        <v>65</v>
      </c>
      <c r="AB15" s="26">
        <v>10</v>
      </c>
      <c r="AC15" s="34">
        <f t="shared" si="16"/>
        <v>10</v>
      </c>
      <c r="AD15" s="93">
        <f t="shared" si="17"/>
        <v>136</v>
      </c>
      <c r="AE15" s="9"/>
      <c r="AF15" s="9"/>
      <c r="AG15" s="9"/>
      <c r="AH15" s="9"/>
      <c r="AI15" s="10"/>
      <c r="AJ15" s="12"/>
      <c r="AK15" s="9"/>
      <c r="AL15" s="12"/>
    </row>
    <row r="16" spans="1:38" s="8" customFormat="1">
      <c r="A16" s="20">
        <v>15</v>
      </c>
      <c r="B16" s="48" t="s">
        <v>131</v>
      </c>
      <c r="C16" s="21" t="s">
        <v>210</v>
      </c>
      <c r="D16" s="21" t="s">
        <v>132</v>
      </c>
      <c r="E16" s="32" t="s">
        <v>133</v>
      </c>
      <c r="F16" s="24" t="s">
        <v>177</v>
      </c>
      <c r="G16" s="26">
        <v>2</v>
      </c>
      <c r="H16" s="34">
        <f t="shared" ref="H16:H22" si="18">SUM(G16*4)</f>
        <v>8</v>
      </c>
      <c r="I16" s="26">
        <v>2</v>
      </c>
      <c r="J16" s="34">
        <f t="shared" ref="J16:J22" si="19">SUM(I16*3)</f>
        <v>6</v>
      </c>
      <c r="K16" s="26">
        <v>2</v>
      </c>
      <c r="L16" s="34">
        <f t="shared" ref="L16:L22" si="20">SUM(K16*2)</f>
        <v>4</v>
      </c>
      <c r="M16" s="23">
        <v>2</v>
      </c>
      <c r="N16" s="34"/>
      <c r="O16" s="26">
        <v>2</v>
      </c>
      <c r="P16" s="34">
        <f t="shared" ref="P16:P47" si="21">SUM(O16*4)</f>
        <v>8</v>
      </c>
      <c r="Q16" s="26"/>
      <c r="R16" s="26"/>
      <c r="S16" s="26"/>
      <c r="T16" s="26">
        <v>2</v>
      </c>
      <c r="U16" s="34">
        <f t="shared" si="13"/>
        <v>21</v>
      </c>
      <c r="V16" s="26">
        <v>2</v>
      </c>
      <c r="W16" s="34">
        <f t="shared" si="14"/>
        <v>8</v>
      </c>
      <c r="X16" s="26"/>
      <c r="Y16" s="34"/>
      <c r="Z16" s="26">
        <v>3</v>
      </c>
      <c r="AA16" s="34">
        <f t="shared" si="15"/>
        <v>39</v>
      </c>
      <c r="AB16" s="26">
        <v>6</v>
      </c>
      <c r="AC16" s="34">
        <f t="shared" si="16"/>
        <v>6</v>
      </c>
      <c r="AD16" s="93">
        <f>SUM(H16,J16,L16,N16,P16,U16,W16,Y16,AA16,AC16)</f>
        <v>100</v>
      </c>
      <c r="AE16" s="9"/>
      <c r="AF16" s="9"/>
      <c r="AG16" s="9"/>
      <c r="AH16" s="9"/>
      <c r="AI16" s="10"/>
      <c r="AJ16" s="12"/>
      <c r="AK16" s="9"/>
      <c r="AL16" s="12"/>
    </row>
    <row r="17" spans="1:38" s="8" customFormat="1">
      <c r="A17" s="20">
        <v>16</v>
      </c>
      <c r="B17" s="49" t="s">
        <v>112</v>
      </c>
      <c r="C17" s="21" t="s">
        <v>113</v>
      </c>
      <c r="D17" s="21" t="s">
        <v>114</v>
      </c>
      <c r="E17" s="21" t="s">
        <v>115</v>
      </c>
      <c r="F17" s="24" t="s">
        <v>209</v>
      </c>
      <c r="G17" s="26">
        <v>2</v>
      </c>
      <c r="H17" s="34">
        <f t="shared" si="18"/>
        <v>8</v>
      </c>
      <c r="I17" s="26">
        <v>2</v>
      </c>
      <c r="J17" s="34">
        <f t="shared" si="19"/>
        <v>6</v>
      </c>
      <c r="K17" s="26">
        <v>2</v>
      </c>
      <c r="L17" s="34">
        <f t="shared" si="20"/>
        <v>4</v>
      </c>
      <c r="M17" s="23">
        <v>2</v>
      </c>
      <c r="N17" s="34">
        <v>10</v>
      </c>
      <c r="O17" s="26">
        <v>2</v>
      </c>
      <c r="P17" s="34">
        <f t="shared" si="21"/>
        <v>8</v>
      </c>
      <c r="Q17" s="26"/>
      <c r="R17" s="26"/>
      <c r="S17" s="26"/>
      <c r="T17" s="26">
        <v>2</v>
      </c>
      <c r="U17" s="34">
        <f t="shared" si="13"/>
        <v>21</v>
      </c>
      <c r="V17" s="26">
        <v>2</v>
      </c>
      <c r="W17" s="34">
        <f t="shared" si="14"/>
        <v>8</v>
      </c>
      <c r="X17" s="26"/>
      <c r="Y17" s="34"/>
      <c r="Z17" s="26">
        <v>5</v>
      </c>
      <c r="AA17" s="34">
        <f t="shared" si="15"/>
        <v>65</v>
      </c>
      <c r="AB17" s="26">
        <v>10</v>
      </c>
      <c r="AC17" s="34">
        <f t="shared" si="16"/>
        <v>10</v>
      </c>
      <c r="AD17" s="93">
        <f>SUM(H17,J17,L17,N17,P17,U17,W17,Y17,AA17,AC17)</f>
        <v>140</v>
      </c>
      <c r="AE17" s="9"/>
      <c r="AF17" s="9"/>
      <c r="AG17" s="9"/>
      <c r="AH17" s="9"/>
      <c r="AI17" s="10"/>
      <c r="AJ17" s="12"/>
      <c r="AK17" s="9"/>
      <c r="AL17" s="12"/>
    </row>
    <row r="18" spans="1:38" s="8" customFormat="1">
      <c r="A18" s="20">
        <v>17</v>
      </c>
      <c r="B18" s="48" t="s">
        <v>165</v>
      </c>
      <c r="C18" s="21" t="s">
        <v>162</v>
      </c>
      <c r="D18" s="21" t="s">
        <v>163</v>
      </c>
      <c r="E18" s="21" t="s">
        <v>164</v>
      </c>
      <c r="F18" s="24" t="s">
        <v>177</v>
      </c>
      <c r="G18" s="26">
        <v>2</v>
      </c>
      <c r="H18" s="34">
        <f t="shared" si="18"/>
        <v>8</v>
      </c>
      <c r="I18" s="26">
        <v>1</v>
      </c>
      <c r="J18" s="34">
        <f t="shared" si="19"/>
        <v>3</v>
      </c>
      <c r="K18" s="26">
        <v>1</v>
      </c>
      <c r="L18" s="34">
        <f t="shared" si="20"/>
        <v>2</v>
      </c>
      <c r="M18" s="23">
        <v>1</v>
      </c>
      <c r="N18" s="34">
        <v>4</v>
      </c>
      <c r="O18" s="26">
        <v>2</v>
      </c>
      <c r="P18" s="34">
        <f t="shared" si="21"/>
        <v>8</v>
      </c>
      <c r="Q18" s="26"/>
      <c r="R18" s="26"/>
      <c r="S18" s="26"/>
      <c r="T18" s="26">
        <v>2</v>
      </c>
      <c r="U18" s="34">
        <f t="shared" si="13"/>
        <v>21</v>
      </c>
      <c r="V18" s="26">
        <v>2</v>
      </c>
      <c r="W18" s="34">
        <f t="shared" si="14"/>
        <v>8</v>
      </c>
      <c r="X18" s="26"/>
      <c r="Y18" s="34"/>
      <c r="Z18" s="26">
        <v>3</v>
      </c>
      <c r="AA18" s="34">
        <f t="shared" si="15"/>
        <v>39</v>
      </c>
      <c r="AB18" s="26">
        <v>6</v>
      </c>
      <c r="AC18" s="34">
        <f t="shared" si="16"/>
        <v>6</v>
      </c>
      <c r="AD18" s="93">
        <f>SUM(H18,J18,L18,N18,P18,U18,W18,Y18,AA18,AC18)</f>
        <v>99</v>
      </c>
      <c r="AE18" s="9"/>
      <c r="AF18" s="9"/>
      <c r="AG18" s="9"/>
      <c r="AH18" s="9"/>
      <c r="AI18" s="10"/>
      <c r="AJ18" s="12"/>
      <c r="AK18" s="9"/>
      <c r="AL18" s="12"/>
    </row>
    <row r="19" spans="1:38" s="8" customFormat="1">
      <c r="A19" s="20">
        <v>18</v>
      </c>
      <c r="B19" s="48" t="s">
        <v>105</v>
      </c>
      <c r="C19" s="21" t="s">
        <v>106</v>
      </c>
      <c r="D19" s="21" t="s">
        <v>107</v>
      </c>
      <c r="E19" s="21" t="s">
        <v>108</v>
      </c>
      <c r="F19" s="24" t="s">
        <v>177</v>
      </c>
      <c r="G19" s="26">
        <v>2</v>
      </c>
      <c r="H19" s="34">
        <f t="shared" si="18"/>
        <v>8</v>
      </c>
      <c r="I19" s="26">
        <v>2</v>
      </c>
      <c r="J19" s="34">
        <f t="shared" si="19"/>
        <v>6</v>
      </c>
      <c r="K19" s="26">
        <v>2</v>
      </c>
      <c r="L19" s="34">
        <f t="shared" si="20"/>
        <v>4</v>
      </c>
      <c r="M19" s="23"/>
      <c r="N19" s="34"/>
      <c r="O19" s="26">
        <v>2</v>
      </c>
      <c r="P19" s="34">
        <f t="shared" si="21"/>
        <v>8</v>
      </c>
      <c r="Q19" s="26"/>
      <c r="R19" s="26"/>
      <c r="S19" s="26"/>
      <c r="T19" s="26">
        <v>2</v>
      </c>
      <c r="U19" s="34">
        <f t="shared" si="13"/>
        <v>21</v>
      </c>
      <c r="V19" s="26">
        <v>2</v>
      </c>
      <c r="W19" s="34">
        <f t="shared" si="14"/>
        <v>8</v>
      </c>
      <c r="X19" s="26"/>
      <c r="Y19" s="34"/>
      <c r="Z19" s="26">
        <v>3</v>
      </c>
      <c r="AA19" s="34">
        <f t="shared" si="15"/>
        <v>39</v>
      </c>
      <c r="AB19" s="26">
        <v>6</v>
      </c>
      <c r="AC19" s="34">
        <f t="shared" si="16"/>
        <v>6</v>
      </c>
      <c r="AD19" s="93">
        <f>SUM(H19,J19,L19,N19,P19,U19,W19,Y19,AA19,AC19)</f>
        <v>100</v>
      </c>
      <c r="AE19" s="9"/>
      <c r="AF19" s="9"/>
      <c r="AG19" s="9"/>
      <c r="AH19" s="9"/>
      <c r="AI19" s="10"/>
      <c r="AJ19" s="12"/>
      <c r="AK19" s="9"/>
      <c r="AL19" s="12"/>
    </row>
    <row r="20" spans="1:38" s="8" customFormat="1">
      <c r="A20" s="20">
        <v>19</v>
      </c>
      <c r="B20" s="48" t="s">
        <v>211</v>
      </c>
      <c r="C20" s="21" t="s">
        <v>37</v>
      </c>
      <c r="D20" s="21" t="s">
        <v>38</v>
      </c>
      <c r="E20" s="21" t="s">
        <v>39</v>
      </c>
      <c r="F20" s="24" t="s">
        <v>209</v>
      </c>
      <c r="G20" s="26">
        <v>2</v>
      </c>
      <c r="H20" s="34">
        <f t="shared" si="18"/>
        <v>8</v>
      </c>
      <c r="I20" s="26">
        <v>2</v>
      </c>
      <c r="J20" s="34">
        <f t="shared" si="19"/>
        <v>6</v>
      </c>
      <c r="K20" s="26">
        <v>2</v>
      </c>
      <c r="L20" s="34">
        <f t="shared" si="20"/>
        <v>4</v>
      </c>
      <c r="M20" s="23">
        <v>2</v>
      </c>
      <c r="N20" s="34">
        <v>2</v>
      </c>
      <c r="O20" s="26">
        <v>2</v>
      </c>
      <c r="P20" s="34">
        <f t="shared" si="21"/>
        <v>8</v>
      </c>
      <c r="Q20" s="26"/>
      <c r="R20" s="26"/>
      <c r="S20" s="26"/>
      <c r="T20" s="26">
        <v>2</v>
      </c>
      <c r="U20" s="34">
        <f t="shared" si="13"/>
        <v>21</v>
      </c>
      <c r="V20" s="26">
        <v>2</v>
      </c>
      <c r="W20" s="34">
        <f t="shared" si="14"/>
        <v>8</v>
      </c>
      <c r="X20" s="26"/>
      <c r="Y20" s="34"/>
      <c r="Z20" s="26">
        <v>5</v>
      </c>
      <c r="AA20" s="34">
        <f t="shared" si="15"/>
        <v>65</v>
      </c>
      <c r="AB20" s="26">
        <v>10</v>
      </c>
      <c r="AC20" s="34">
        <f t="shared" si="16"/>
        <v>10</v>
      </c>
      <c r="AD20" s="93">
        <f>SUM(H20,J20,L20,N20,P20,U20,W20,Y20,AA20,AC20)</f>
        <v>132</v>
      </c>
      <c r="AE20" s="9"/>
      <c r="AF20" s="9"/>
      <c r="AG20" s="9"/>
      <c r="AH20" s="9"/>
      <c r="AI20" s="10"/>
      <c r="AJ20" s="12"/>
      <c r="AK20" s="9"/>
      <c r="AL20" s="12"/>
    </row>
    <row r="21" spans="1:38" s="8" customFormat="1">
      <c r="A21" s="20">
        <v>20</v>
      </c>
      <c r="B21" s="35" t="s">
        <v>212</v>
      </c>
      <c r="C21" s="21" t="s">
        <v>213</v>
      </c>
      <c r="D21" s="21" t="s">
        <v>214</v>
      </c>
      <c r="E21" s="21" t="s">
        <v>215</v>
      </c>
      <c r="F21" s="24" t="s">
        <v>180</v>
      </c>
      <c r="G21" s="26">
        <v>2</v>
      </c>
      <c r="H21" s="34">
        <f t="shared" si="18"/>
        <v>8</v>
      </c>
      <c r="I21" s="26">
        <v>2</v>
      </c>
      <c r="J21" s="34">
        <f t="shared" si="19"/>
        <v>6</v>
      </c>
      <c r="K21" s="26">
        <v>2</v>
      </c>
      <c r="L21" s="34">
        <f t="shared" si="20"/>
        <v>4</v>
      </c>
      <c r="M21" s="23"/>
      <c r="N21" s="34"/>
      <c r="O21" s="26">
        <v>2</v>
      </c>
      <c r="P21" s="34">
        <f t="shared" si="21"/>
        <v>8</v>
      </c>
      <c r="Q21" s="26"/>
      <c r="R21" s="26"/>
      <c r="S21" s="26"/>
      <c r="T21" s="26">
        <v>2</v>
      </c>
      <c r="U21" s="34">
        <f t="shared" si="13"/>
        <v>21</v>
      </c>
      <c r="V21" s="26">
        <v>2</v>
      </c>
      <c r="W21" s="34">
        <f t="shared" si="14"/>
        <v>8</v>
      </c>
      <c r="X21" s="26">
        <v>2</v>
      </c>
      <c r="Y21" s="36">
        <v>0</v>
      </c>
      <c r="Z21" s="26">
        <v>5</v>
      </c>
      <c r="AA21" s="34">
        <f t="shared" si="15"/>
        <v>65</v>
      </c>
      <c r="AB21" s="26">
        <v>10</v>
      </c>
      <c r="AC21" s="34">
        <f t="shared" si="16"/>
        <v>10</v>
      </c>
      <c r="AD21" s="93">
        <f t="shared" ref="AD21:AD30" si="22">SUM(H21,J21,L21,N21,P21,U21,W21,Y21,AA21,AC21)</f>
        <v>130</v>
      </c>
      <c r="AE21" s="9"/>
      <c r="AF21" s="9"/>
      <c r="AG21" s="9"/>
      <c r="AH21" s="9"/>
      <c r="AI21" s="10"/>
      <c r="AJ21" s="12"/>
      <c r="AK21" s="9"/>
      <c r="AL21" s="12"/>
    </row>
    <row r="22" spans="1:38" s="8" customFormat="1">
      <c r="A22" s="20">
        <v>21</v>
      </c>
      <c r="B22" s="48" t="s">
        <v>86</v>
      </c>
      <c r="C22" s="21" t="s">
        <v>87</v>
      </c>
      <c r="D22" s="21" t="s">
        <v>88</v>
      </c>
      <c r="E22" s="21" t="s">
        <v>89</v>
      </c>
      <c r="F22" s="24" t="s">
        <v>177</v>
      </c>
      <c r="G22" s="26">
        <v>2</v>
      </c>
      <c r="H22" s="34">
        <f t="shared" si="18"/>
        <v>8</v>
      </c>
      <c r="I22" s="26"/>
      <c r="J22" s="34">
        <f t="shared" si="19"/>
        <v>0</v>
      </c>
      <c r="K22" s="26">
        <v>2</v>
      </c>
      <c r="L22" s="34">
        <f t="shared" si="20"/>
        <v>4</v>
      </c>
      <c r="M22" s="23">
        <v>2</v>
      </c>
      <c r="N22" s="34">
        <v>10</v>
      </c>
      <c r="O22" s="26">
        <v>2</v>
      </c>
      <c r="P22" s="34">
        <f t="shared" si="21"/>
        <v>8</v>
      </c>
      <c r="Q22" s="26"/>
      <c r="R22" s="26"/>
      <c r="S22" s="26"/>
      <c r="T22" s="26">
        <v>2</v>
      </c>
      <c r="U22" s="34">
        <f t="shared" si="13"/>
        <v>21</v>
      </c>
      <c r="V22" s="26">
        <v>2</v>
      </c>
      <c r="W22" s="34">
        <f t="shared" si="14"/>
        <v>8</v>
      </c>
      <c r="X22" s="26">
        <v>2</v>
      </c>
      <c r="Y22" s="50">
        <v>4</v>
      </c>
      <c r="Z22" s="26">
        <v>3</v>
      </c>
      <c r="AA22" s="34">
        <f t="shared" si="15"/>
        <v>39</v>
      </c>
      <c r="AB22" s="26">
        <v>6</v>
      </c>
      <c r="AC22" s="34">
        <f t="shared" si="16"/>
        <v>6</v>
      </c>
      <c r="AD22" s="93">
        <f>SUM(H22,J22,L22,N22,P22,U22,W22,Y22,AA22,AC22)</f>
        <v>108</v>
      </c>
      <c r="AE22" s="9"/>
      <c r="AF22" s="9"/>
      <c r="AG22" s="9"/>
      <c r="AH22" s="9"/>
      <c r="AI22" s="10"/>
      <c r="AJ22" s="12"/>
      <c r="AK22" s="9"/>
      <c r="AL22" s="12"/>
    </row>
    <row r="23" spans="1:38" s="8" customFormat="1">
      <c r="A23" s="20">
        <v>22</v>
      </c>
      <c r="B23" s="35" t="s">
        <v>216</v>
      </c>
      <c r="C23" s="21" t="s">
        <v>217</v>
      </c>
      <c r="D23" s="21" t="s">
        <v>218</v>
      </c>
      <c r="E23" s="21" t="s">
        <v>219</v>
      </c>
      <c r="F23" s="24" t="s">
        <v>220</v>
      </c>
      <c r="G23" s="26"/>
      <c r="H23" s="34"/>
      <c r="I23" s="26"/>
      <c r="J23" s="34"/>
      <c r="K23" s="26"/>
      <c r="L23" s="34"/>
      <c r="M23" s="23"/>
      <c r="N23" s="34"/>
      <c r="O23" s="26">
        <v>2</v>
      </c>
      <c r="P23" s="34">
        <f t="shared" si="21"/>
        <v>8</v>
      </c>
      <c r="Q23" s="26"/>
      <c r="R23" s="26"/>
      <c r="S23" s="26"/>
      <c r="T23" s="26">
        <v>1</v>
      </c>
      <c r="U23" s="34">
        <f t="shared" si="13"/>
        <v>10.5</v>
      </c>
      <c r="V23" s="26">
        <v>2</v>
      </c>
      <c r="W23" s="34">
        <f t="shared" si="14"/>
        <v>8</v>
      </c>
      <c r="X23" s="26">
        <v>2</v>
      </c>
      <c r="Y23" s="36">
        <v>0</v>
      </c>
      <c r="Z23" s="26">
        <v>2</v>
      </c>
      <c r="AA23" s="34">
        <f t="shared" si="15"/>
        <v>26</v>
      </c>
      <c r="AB23" s="26">
        <v>4</v>
      </c>
      <c r="AC23" s="34">
        <f t="shared" si="16"/>
        <v>4</v>
      </c>
      <c r="AD23" s="93">
        <f t="shared" si="22"/>
        <v>56.5</v>
      </c>
      <c r="AE23" s="9"/>
      <c r="AF23" s="9"/>
      <c r="AG23" s="9"/>
      <c r="AH23" s="9"/>
      <c r="AI23" s="10"/>
      <c r="AJ23" s="12"/>
      <c r="AK23" s="9"/>
      <c r="AL23" s="12"/>
    </row>
    <row r="24" spans="1:38" s="8" customFormat="1">
      <c r="A24" s="20">
        <v>23</v>
      </c>
      <c r="B24" s="48" t="s">
        <v>26</v>
      </c>
      <c r="C24" s="21" t="s">
        <v>27</v>
      </c>
      <c r="D24" s="21" t="s">
        <v>28</v>
      </c>
      <c r="E24" s="21" t="s">
        <v>29</v>
      </c>
      <c r="F24" s="24" t="s">
        <v>177</v>
      </c>
      <c r="G24" s="26">
        <v>2</v>
      </c>
      <c r="H24" s="34">
        <f t="shared" ref="H24:H47" si="23">SUM(G24*4)</f>
        <v>8</v>
      </c>
      <c r="I24" s="26">
        <v>2</v>
      </c>
      <c r="J24" s="34">
        <f t="shared" ref="J24:J34" si="24">SUM(I24*3)</f>
        <v>6</v>
      </c>
      <c r="K24" s="26">
        <v>2</v>
      </c>
      <c r="L24" s="34">
        <f t="shared" ref="L24:L34" si="25">SUM(K24*2)</f>
        <v>4</v>
      </c>
      <c r="M24" s="23">
        <v>2</v>
      </c>
      <c r="N24" s="34"/>
      <c r="O24" s="26">
        <v>2</v>
      </c>
      <c r="P24" s="34">
        <f t="shared" si="21"/>
        <v>8</v>
      </c>
      <c r="Q24" s="26"/>
      <c r="R24" s="26"/>
      <c r="S24" s="26"/>
      <c r="T24" s="26">
        <v>2</v>
      </c>
      <c r="U24" s="34">
        <f t="shared" si="13"/>
        <v>21</v>
      </c>
      <c r="V24" s="26">
        <v>2</v>
      </c>
      <c r="W24" s="34">
        <f t="shared" si="14"/>
        <v>8</v>
      </c>
      <c r="X24" s="26"/>
      <c r="Y24" s="34"/>
      <c r="Z24" s="26">
        <v>3</v>
      </c>
      <c r="AA24" s="34">
        <f t="shared" si="15"/>
        <v>39</v>
      </c>
      <c r="AB24" s="26">
        <v>6</v>
      </c>
      <c r="AC24" s="34">
        <f t="shared" si="16"/>
        <v>6</v>
      </c>
      <c r="AD24" s="93">
        <f t="shared" si="22"/>
        <v>100</v>
      </c>
      <c r="AE24" s="9"/>
      <c r="AF24" s="9"/>
      <c r="AG24" s="9"/>
      <c r="AH24" s="9"/>
      <c r="AI24" s="10"/>
      <c r="AJ24" s="12"/>
      <c r="AK24" s="9"/>
      <c r="AL24" s="12"/>
    </row>
    <row r="25" spans="1:38" s="8" customFormat="1">
      <c r="A25" s="20">
        <v>24</v>
      </c>
      <c r="B25" s="53" t="s">
        <v>48</v>
      </c>
      <c r="C25" s="21" t="s">
        <v>49</v>
      </c>
      <c r="D25" s="21" t="s">
        <v>50</v>
      </c>
      <c r="E25" s="28" t="s">
        <v>51</v>
      </c>
      <c r="F25" s="24" t="s">
        <v>221</v>
      </c>
      <c r="G25" s="26">
        <v>2</v>
      </c>
      <c r="H25" s="34">
        <f t="shared" si="23"/>
        <v>8</v>
      </c>
      <c r="I25" s="26">
        <v>2</v>
      </c>
      <c r="J25" s="34">
        <f t="shared" si="24"/>
        <v>6</v>
      </c>
      <c r="K25" s="26">
        <v>2</v>
      </c>
      <c r="L25" s="34">
        <f t="shared" si="25"/>
        <v>4</v>
      </c>
      <c r="M25" s="23">
        <v>2</v>
      </c>
      <c r="N25" s="34">
        <v>10</v>
      </c>
      <c r="O25" s="29">
        <v>2</v>
      </c>
      <c r="P25" s="34">
        <f t="shared" si="21"/>
        <v>8</v>
      </c>
      <c r="Q25" s="26"/>
      <c r="R25" s="26"/>
      <c r="S25" s="26"/>
      <c r="T25" s="29">
        <v>2</v>
      </c>
      <c r="U25" s="34">
        <f t="shared" si="13"/>
        <v>21</v>
      </c>
      <c r="V25" s="26">
        <v>2</v>
      </c>
      <c r="W25" s="34">
        <f t="shared" si="14"/>
        <v>8</v>
      </c>
      <c r="X25" s="29"/>
      <c r="Y25" s="34"/>
      <c r="Z25" s="29">
        <v>4</v>
      </c>
      <c r="AA25" s="34">
        <f t="shared" si="15"/>
        <v>52</v>
      </c>
      <c r="AB25" s="26">
        <v>8</v>
      </c>
      <c r="AC25" s="34">
        <f t="shared" si="16"/>
        <v>8</v>
      </c>
      <c r="AD25" s="93">
        <f t="shared" si="22"/>
        <v>125</v>
      </c>
      <c r="AE25" s="51"/>
      <c r="AF25" s="46"/>
      <c r="AG25" s="51"/>
      <c r="AH25" s="46"/>
      <c r="AI25" s="52"/>
      <c r="AJ25" s="12"/>
      <c r="AK25" s="51"/>
      <c r="AL25" s="12"/>
    </row>
    <row r="26" spans="1:38" s="8" customFormat="1">
      <c r="A26" s="20">
        <v>25</v>
      </c>
      <c r="B26" s="48" t="s">
        <v>90</v>
      </c>
      <c r="C26" s="21" t="s">
        <v>91</v>
      </c>
      <c r="D26" s="21" t="s">
        <v>92</v>
      </c>
      <c r="E26" s="21" t="s">
        <v>93</v>
      </c>
      <c r="F26" s="24" t="s">
        <v>186</v>
      </c>
      <c r="G26" s="26">
        <v>1</v>
      </c>
      <c r="H26" s="34">
        <f t="shared" si="23"/>
        <v>4</v>
      </c>
      <c r="I26" s="26">
        <v>2</v>
      </c>
      <c r="J26" s="34">
        <f t="shared" si="24"/>
        <v>6</v>
      </c>
      <c r="K26" s="26">
        <v>2</v>
      </c>
      <c r="L26" s="34">
        <f t="shared" si="25"/>
        <v>4</v>
      </c>
      <c r="M26" s="23">
        <v>2</v>
      </c>
      <c r="N26" s="34">
        <v>17</v>
      </c>
      <c r="O26" s="26">
        <v>1</v>
      </c>
      <c r="P26" s="34">
        <f t="shared" si="21"/>
        <v>4</v>
      </c>
      <c r="Q26" s="26"/>
      <c r="R26" s="26"/>
      <c r="S26" s="26">
        <v>2</v>
      </c>
      <c r="T26" s="26">
        <v>2</v>
      </c>
      <c r="U26" s="34">
        <f t="shared" si="13"/>
        <v>21</v>
      </c>
      <c r="V26" s="26">
        <v>1</v>
      </c>
      <c r="W26" s="34">
        <f t="shared" si="14"/>
        <v>4</v>
      </c>
      <c r="X26" s="26"/>
      <c r="Y26" s="34"/>
      <c r="Z26" s="26">
        <v>4</v>
      </c>
      <c r="AA26" s="34">
        <f t="shared" si="15"/>
        <v>52</v>
      </c>
      <c r="AB26" s="26">
        <v>8</v>
      </c>
      <c r="AC26" s="34">
        <f t="shared" si="16"/>
        <v>8</v>
      </c>
      <c r="AD26" s="93">
        <f t="shared" si="22"/>
        <v>120</v>
      </c>
      <c r="AE26" s="9"/>
      <c r="AF26" s="9"/>
      <c r="AG26" s="9"/>
      <c r="AH26" s="9"/>
      <c r="AI26" s="10"/>
      <c r="AJ26" s="12"/>
      <c r="AK26" s="9"/>
      <c r="AL26" s="12"/>
    </row>
    <row r="27" spans="1:38" s="8" customFormat="1">
      <c r="A27" s="20">
        <v>26</v>
      </c>
      <c r="B27" s="54" t="s">
        <v>52</v>
      </c>
      <c r="C27" s="21" t="s">
        <v>53</v>
      </c>
      <c r="D27" s="21" t="s">
        <v>54</v>
      </c>
      <c r="E27" s="30" t="s">
        <v>55</v>
      </c>
      <c r="F27" s="24" t="s">
        <v>222</v>
      </c>
      <c r="G27" s="26">
        <v>1</v>
      </c>
      <c r="H27" s="34">
        <f t="shared" si="23"/>
        <v>4</v>
      </c>
      <c r="I27" s="26">
        <v>2</v>
      </c>
      <c r="J27" s="34">
        <f t="shared" si="24"/>
        <v>6</v>
      </c>
      <c r="K27" s="26">
        <v>1</v>
      </c>
      <c r="L27" s="34">
        <f t="shared" si="25"/>
        <v>2</v>
      </c>
      <c r="M27" s="23">
        <v>2</v>
      </c>
      <c r="N27" s="34"/>
      <c r="O27" s="29">
        <v>1</v>
      </c>
      <c r="P27" s="34">
        <f t="shared" si="21"/>
        <v>4</v>
      </c>
      <c r="Q27" s="26"/>
      <c r="R27" s="26"/>
      <c r="S27" s="26"/>
      <c r="T27" s="29">
        <v>2</v>
      </c>
      <c r="U27" s="34">
        <f t="shared" si="13"/>
        <v>21</v>
      </c>
      <c r="V27" s="26">
        <v>1</v>
      </c>
      <c r="W27" s="34">
        <f t="shared" si="14"/>
        <v>4</v>
      </c>
      <c r="X27" s="29"/>
      <c r="Y27" s="34"/>
      <c r="Z27" s="29">
        <v>10</v>
      </c>
      <c r="AA27" s="34">
        <f t="shared" si="15"/>
        <v>130</v>
      </c>
      <c r="AB27" s="26">
        <v>20</v>
      </c>
      <c r="AC27" s="34">
        <f t="shared" si="16"/>
        <v>20</v>
      </c>
      <c r="AD27" s="93">
        <f t="shared" si="22"/>
        <v>191</v>
      </c>
      <c r="AE27" s="46"/>
      <c r="AF27" s="46"/>
      <c r="AG27" s="46"/>
      <c r="AH27" s="46"/>
      <c r="AI27" s="14"/>
      <c r="AJ27" s="12"/>
      <c r="AK27" s="46"/>
      <c r="AL27" s="12"/>
    </row>
    <row r="28" spans="1:38" s="8" customFormat="1" ht="15" customHeight="1">
      <c r="A28" s="20">
        <v>27</v>
      </c>
      <c r="B28" s="55" t="s">
        <v>174</v>
      </c>
      <c r="C28" s="27" t="s">
        <v>294</v>
      </c>
      <c r="D28" s="22" t="s">
        <v>175</v>
      </c>
      <c r="E28" s="28" t="s">
        <v>223</v>
      </c>
      <c r="F28" s="24" t="s">
        <v>177</v>
      </c>
      <c r="G28" s="26">
        <v>2</v>
      </c>
      <c r="H28" s="34">
        <f t="shared" si="23"/>
        <v>8</v>
      </c>
      <c r="I28" s="26"/>
      <c r="J28" s="34">
        <f t="shared" si="24"/>
        <v>0</v>
      </c>
      <c r="K28" s="26">
        <v>2</v>
      </c>
      <c r="L28" s="34">
        <f t="shared" si="25"/>
        <v>4</v>
      </c>
      <c r="M28" s="31">
        <v>2</v>
      </c>
      <c r="N28" s="34"/>
      <c r="O28" s="29"/>
      <c r="P28" s="34">
        <f t="shared" si="21"/>
        <v>0</v>
      </c>
      <c r="Q28" s="26"/>
      <c r="R28" s="26">
        <v>1</v>
      </c>
      <c r="S28" s="26"/>
      <c r="T28" s="29"/>
      <c r="U28" s="34">
        <f t="shared" si="13"/>
        <v>0</v>
      </c>
      <c r="V28" s="26">
        <v>2</v>
      </c>
      <c r="W28" s="34">
        <f t="shared" si="14"/>
        <v>8</v>
      </c>
      <c r="X28" s="29">
        <v>2</v>
      </c>
      <c r="Y28" s="50">
        <v>4</v>
      </c>
      <c r="Z28" s="29">
        <v>3</v>
      </c>
      <c r="AA28" s="34">
        <f t="shared" si="15"/>
        <v>39</v>
      </c>
      <c r="AB28" s="26">
        <v>6</v>
      </c>
      <c r="AC28" s="34">
        <f t="shared" si="16"/>
        <v>6</v>
      </c>
      <c r="AD28" s="93">
        <f t="shared" si="22"/>
        <v>69</v>
      </c>
      <c r="AE28" s="9"/>
      <c r="AF28" s="9"/>
      <c r="AG28" s="9"/>
      <c r="AH28" s="9"/>
      <c r="AI28" s="52"/>
      <c r="AJ28" s="12"/>
      <c r="AK28" s="9"/>
      <c r="AL28" s="12"/>
    </row>
    <row r="29" spans="1:38" s="8" customFormat="1">
      <c r="A29" s="20">
        <v>28</v>
      </c>
      <c r="B29" s="48" t="s">
        <v>224</v>
      </c>
      <c r="C29" s="21" t="s">
        <v>83</v>
      </c>
      <c r="D29" s="21" t="s">
        <v>84</v>
      </c>
      <c r="E29" s="21" t="s">
        <v>85</v>
      </c>
      <c r="F29" s="37" t="s">
        <v>311</v>
      </c>
      <c r="G29" s="37">
        <v>2</v>
      </c>
      <c r="H29" s="38">
        <f t="shared" si="23"/>
        <v>8</v>
      </c>
      <c r="I29" s="26">
        <v>2</v>
      </c>
      <c r="J29" s="34">
        <f t="shared" si="24"/>
        <v>6</v>
      </c>
      <c r="K29" s="37">
        <v>2</v>
      </c>
      <c r="L29" s="38">
        <f t="shared" si="25"/>
        <v>4</v>
      </c>
      <c r="M29" s="37">
        <v>2</v>
      </c>
      <c r="N29" s="38"/>
      <c r="O29" s="37">
        <v>2</v>
      </c>
      <c r="P29" s="38">
        <f t="shared" si="21"/>
        <v>8</v>
      </c>
      <c r="Q29" s="25"/>
      <c r="R29" s="25"/>
      <c r="S29" s="25"/>
      <c r="T29" s="37">
        <v>1</v>
      </c>
      <c r="U29" s="34">
        <f t="shared" si="13"/>
        <v>10.5</v>
      </c>
      <c r="V29" s="37">
        <v>2</v>
      </c>
      <c r="W29" s="38">
        <f t="shared" si="14"/>
        <v>8</v>
      </c>
      <c r="X29" s="37"/>
      <c r="Y29" s="38"/>
      <c r="Z29" s="37">
        <v>10</v>
      </c>
      <c r="AA29" s="34">
        <f t="shared" si="15"/>
        <v>130</v>
      </c>
      <c r="AB29" s="37">
        <v>20</v>
      </c>
      <c r="AC29" s="34">
        <f t="shared" si="16"/>
        <v>20</v>
      </c>
      <c r="AD29" s="93">
        <f t="shared" si="22"/>
        <v>194.5</v>
      </c>
      <c r="AE29" s="9"/>
      <c r="AF29" s="9"/>
      <c r="AG29" s="9"/>
      <c r="AH29" s="9"/>
      <c r="AI29" s="10"/>
      <c r="AJ29" s="12"/>
      <c r="AK29" s="9"/>
      <c r="AL29" s="12"/>
    </row>
    <row r="30" spans="1:38" s="8" customFormat="1">
      <c r="A30" s="20">
        <v>29</v>
      </c>
      <c r="B30" s="35" t="s">
        <v>226</v>
      </c>
      <c r="C30" s="21" t="s">
        <v>227</v>
      </c>
      <c r="D30" s="21" t="s">
        <v>228</v>
      </c>
      <c r="E30" s="21" t="s">
        <v>229</v>
      </c>
      <c r="F30" s="24" t="s">
        <v>177</v>
      </c>
      <c r="G30" s="26">
        <v>2</v>
      </c>
      <c r="H30" s="34">
        <f t="shared" si="23"/>
        <v>8</v>
      </c>
      <c r="I30" s="26">
        <v>2</v>
      </c>
      <c r="J30" s="34">
        <f t="shared" si="24"/>
        <v>6</v>
      </c>
      <c r="K30" s="26">
        <v>2</v>
      </c>
      <c r="L30" s="34">
        <f t="shared" si="25"/>
        <v>4</v>
      </c>
      <c r="M30" s="23">
        <v>2</v>
      </c>
      <c r="N30" s="34"/>
      <c r="O30" s="26">
        <v>2</v>
      </c>
      <c r="P30" s="34">
        <f t="shared" si="21"/>
        <v>8</v>
      </c>
      <c r="Q30" s="26"/>
      <c r="R30" s="26"/>
      <c r="S30" s="26"/>
      <c r="T30" s="26">
        <v>2</v>
      </c>
      <c r="U30" s="34">
        <f t="shared" si="13"/>
        <v>21</v>
      </c>
      <c r="V30" s="26">
        <v>2</v>
      </c>
      <c r="W30" s="34">
        <f t="shared" si="14"/>
        <v>8</v>
      </c>
      <c r="X30" s="26"/>
      <c r="Y30" s="34"/>
      <c r="Z30" s="26">
        <v>3</v>
      </c>
      <c r="AA30" s="34">
        <f t="shared" si="15"/>
        <v>39</v>
      </c>
      <c r="AB30" s="26">
        <v>6</v>
      </c>
      <c r="AC30" s="34">
        <f t="shared" si="16"/>
        <v>6</v>
      </c>
      <c r="AD30" s="93">
        <f t="shared" si="22"/>
        <v>100</v>
      </c>
      <c r="AE30" s="9"/>
      <c r="AF30" s="9"/>
      <c r="AG30" s="9"/>
      <c r="AH30" s="9"/>
      <c r="AI30" s="10"/>
      <c r="AJ30" s="12"/>
      <c r="AK30" s="9"/>
      <c r="AL30" s="12"/>
    </row>
    <row r="31" spans="1:38" s="8" customFormat="1">
      <c r="A31" s="20">
        <v>30</v>
      </c>
      <c r="B31" s="48" t="s">
        <v>101</v>
      </c>
      <c r="C31" s="21" t="s">
        <v>102</v>
      </c>
      <c r="D31" s="21" t="s">
        <v>103</v>
      </c>
      <c r="E31" s="21" t="s">
        <v>104</v>
      </c>
      <c r="F31" s="24" t="s">
        <v>177</v>
      </c>
      <c r="G31" s="26">
        <v>2</v>
      </c>
      <c r="H31" s="34">
        <f t="shared" si="23"/>
        <v>8</v>
      </c>
      <c r="I31" s="26">
        <v>2</v>
      </c>
      <c r="J31" s="34">
        <f t="shared" si="24"/>
        <v>6</v>
      </c>
      <c r="K31" s="26">
        <v>2</v>
      </c>
      <c r="L31" s="34">
        <f t="shared" si="25"/>
        <v>4</v>
      </c>
      <c r="M31" s="23">
        <v>2</v>
      </c>
      <c r="N31" s="34"/>
      <c r="O31" s="26">
        <v>2</v>
      </c>
      <c r="P31" s="34">
        <f t="shared" si="21"/>
        <v>8</v>
      </c>
      <c r="Q31" s="26"/>
      <c r="R31" s="26"/>
      <c r="S31" s="26"/>
      <c r="T31" s="26">
        <v>2</v>
      </c>
      <c r="U31" s="34">
        <f t="shared" si="13"/>
        <v>21</v>
      </c>
      <c r="V31" s="26">
        <v>2</v>
      </c>
      <c r="W31" s="34">
        <f t="shared" si="14"/>
        <v>8</v>
      </c>
      <c r="X31" s="26"/>
      <c r="Y31" s="34"/>
      <c r="Z31" s="26">
        <v>3</v>
      </c>
      <c r="AA31" s="34">
        <f t="shared" si="15"/>
        <v>39</v>
      </c>
      <c r="AB31" s="26">
        <v>6</v>
      </c>
      <c r="AC31" s="34">
        <f t="shared" si="16"/>
        <v>6</v>
      </c>
      <c r="AD31" s="93">
        <f>SUM(H31,J31,L31,N31,P31,U31,W31,Y31,AA31,AC31)</f>
        <v>100</v>
      </c>
      <c r="AE31" s="9"/>
      <c r="AF31" s="9"/>
      <c r="AG31" s="9"/>
      <c r="AH31" s="9"/>
      <c r="AI31" s="10"/>
      <c r="AJ31" s="12"/>
      <c r="AK31" s="9"/>
      <c r="AL31" s="12"/>
    </row>
    <row r="32" spans="1:38" s="8" customFormat="1">
      <c r="A32" s="20">
        <v>31</v>
      </c>
      <c r="B32" s="48" t="s">
        <v>134</v>
      </c>
      <c r="C32" s="21" t="s">
        <v>135</v>
      </c>
      <c r="D32" s="21" t="s">
        <v>136</v>
      </c>
      <c r="E32" s="32" t="s">
        <v>137</v>
      </c>
      <c r="F32" s="24" t="s">
        <v>186</v>
      </c>
      <c r="G32" s="26">
        <v>1</v>
      </c>
      <c r="H32" s="34">
        <f t="shared" si="23"/>
        <v>4</v>
      </c>
      <c r="I32" s="26">
        <v>1</v>
      </c>
      <c r="J32" s="34">
        <f t="shared" si="24"/>
        <v>3</v>
      </c>
      <c r="K32" s="26">
        <v>1</v>
      </c>
      <c r="L32" s="34">
        <f t="shared" si="25"/>
        <v>2</v>
      </c>
      <c r="M32" s="23">
        <v>2</v>
      </c>
      <c r="N32" s="34"/>
      <c r="O32" s="26">
        <v>2</v>
      </c>
      <c r="P32" s="34">
        <f t="shared" si="21"/>
        <v>8</v>
      </c>
      <c r="Q32" s="26"/>
      <c r="R32" s="26">
        <v>1</v>
      </c>
      <c r="S32" s="26"/>
      <c r="T32" s="26">
        <v>2</v>
      </c>
      <c r="U32" s="34">
        <f t="shared" si="13"/>
        <v>21</v>
      </c>
      <c r="V32" s="26">
        <v>2</v>
      </c>
      <c r="W32" s="34">
        <f t="shared" si="14"/>
        <v>8</v>
      </c>
      <c r="X32" s="26"/>
      <c r="Y32" s="34"/>
      <c r="Z32" s="26">
        <v>4</v>
      </c>
      <c r="AA32" s="34">
        <f t="shared" si="15"/>
        <v>52</v>
      </c>
      <c r="AB32" s="26">
        <v>8</v>
      </c>
      <c r="AC32" s="34">
        <f t="shared" si="16"/>
        <v>8</v>
      </c>
      <c r="AD32" s="93">
        <f>SUM(H32,J32,L32,N32,P32,U32,W32,Y32,AA32,AC32)</f>
        <v>106</v>
      </c>
      <c r="AE32" s="9"/>
      <c r="AF32" s="9"/>
      <c r="AG32" s="9"/>
      <c r="AH32" s="9"/>
      <c r="AI32" s="10"/>
      <c r="AJ32" s="12"/>
      <c r="AK32" s="9"/>
      <c r="AL32" s="12"/>
    </row>
    <row r="33" spans="1:38">
      <c r="A33" s="20">
        <v>32</v>
      </c>
      <c r="B33" s="35" t="s">
        <v>230</v>
      </c>
      <c r="C33" s="21" t="s">
        <v>231</v>
      </c>
      <c r="D33" s="21" t="s">
        <v>232</v>
      </c>
      <c r="E33" s="21" t="s">
        <v>233</v>
      </c>
      <c r="F33" s="24" t="s">
        <v>186</v>
      </c>
      <c r="G33" s="56">
        <v>2</v>
      </c>
      <c r="H33" s="34">
        <f t="shared" si="23"/>
        <v>8</v>
      </c>
      <c r="I33" s="56">
        <v>4</v>
      </c>
      <c r="J33" s="34">
        <f t="shared" si="24"/>
        <v>12</v>
      </c>
      <c r="K33" s="26">
        <v>2</v>
      </c>
      <c r="L33" s="34">
        <f t="shared" si="25"/>
        <v>4</v>
      </c>
      <c r="M33" s="56">
        <v>2</v>
      </c>
      <c r="N33" s="57"/>
      <c r="O33" s="56">
        <v>2</v>
      </c>
      <c r="P33" s="34">
        <f t="shared" si="21"/>
        <v>8</v>
      </c>
      <c r="Q33" s="58"/>
      <c r="R33" s="58"/>
      <c r="S33" s="58"/>
      <c r="T33" s="56">
        <v>2</v>
      </c>
      <c r="U33" s="34">
        <f t="shared" si="13"/>
        <v>21</v>
      </c>
      <c r="V33" s="56">
        <v>2</v>
      </c>
      <c r="W33" s="34">
        <f t="shared" si="14"/>
        <v>8</v>
      </c>
      <c r="X33" s="56">
        <v>2</v>
      </c>
      <c r="Y33" s="34">
        <v>0</v>
      </c>
      <c r="Z33" s="56">
        <v>4</v>
      </c>
      <c r="AA33" s="34">
        <f t="shared" si="15"/>
        <v>52</v>
      </c>
      <c r="AB33" s="56">
        <v>8</v>
      </c>
      <c r="AC33" s="34">
        <f t="shared" si="16"/>
        <v>8</v>
      </c>
      <c r="AD33" s="93">
        <f>SUM(H33,J33,L33,N33,P33,U33,W33,Y33,AA33,AC33)</f>
        <v>121</v>
      </c>
    </row>
    <row r="34" spans="1:38" s="8" customFormat="1">
      <c r="A34" s="20">
        <v>33</v>
      </c>
      <c r="B34" s="48" t="s">
        <v>94</v>
      </c>
      <c r="C34" s="21" t="s">
        <v>142</v>
      </c>
      <c r="D34" s="21" t="s">
        <v>95</v>
      </c>
      <c r="E34" s="21" t="s">
        <v>96</v>
      </c>
      <c r="F34" s="24" t="s">
        <v>177</v>
      </c>
      <c r="G34" s="26">
        <v>1</v>
      </c>
      <c r="H34" s="34">
        <f t="shared" si="23"/>
        <v>4</v>
      </c>
      <c r="I34" s="26"/>
      <c r="J34" s="34">
        <f t="shared" si="24"/>
        <v>0</v>
      </c>
      <c r="K34" s="26"/>
      <c r="L34" s="34">
        <f t="shared" si="25"/>
        <v>0</v>
      </c>
      <c r="M34" s="23">
        <v>2</v>
      </c>
      <c r="N34" s="34"/>
      <c r="O34" s="26">
        <v>1</v>
      </c>
      <c r="P34" s="34">
        <f t="shared" si="21"/>
        <v>4</v>
      </c>
      <c r="Q34" s="26"/>
      <c r="R34" s="26"/>
      <c r="S34" s="26"/>
      <c r="T34" s="26">
        <v>2</v>
      </c>
      <c r="U34" s="34">
        <f t="shared" si="13"/>
        <v>21</v>
      </c>
      <c r="V34" s="26">
        <v>1</v>
      </c>
      <c r="W34" s="34">
        <f t="shared" si="14"/>
        <v>4</v>
      </c>
      <c r="X34" s="26"/>
      <c r="Y34" s="34"/>
      <c r="Z34" s="26">
        <v>3</v>
      </c>
      <c r="AA34" s="34">
        <f t="shared" si="15"/>
        <v>39</v>
      </c>
      <c r="AB34" s="26">
        <v>6</v>
      </c>
      <c r="AC34" s="34">
        <f t="shared" si="16"/>
        <v>6</v>
      </c>
      <c r="AD34" s="93">
        <f>SUM(H34,J34,L34,N34,P34,U34,W34,Y34,AA34,AC34)</f>
        <v>78</v>
      </c>
      <c r="AE34" s="9"/>
      <c r="AF34" s="9"/>
      <c r="AG34" s="9"/>
      <c r="AH34" s="9"/>
      <c r="AI34" s="10"/>
      <c r="AJ34" s="12"/>
      <c r="AK34" s="9"/>
      <c r="AL34" s="12"/>
    </row>
    <row r="35" spans="1:38" s="8" customFormat="1">
      <c r="A35" s="20">
        <v>34</v>
      </c>
      <c r="B35" s="35" t="s">
        <v>234</v>
      </c>
      <c r="C35" s="21" t="s">
        <v>235</v>
      </c>
      <c r="D35" s="21" t="s">
        <v>236</v>
      </c>
      <c r="E35" s="21" t="s">
        <v>237</v>
      </c>
      <c r="F35" s="24" t="s">
        <v>177</v>
      </c>
      <c r="G35" s="26">
        <v>2</v>
      </c>
      <c r="H35" s="34">
        <f t="shared" si="23"/>
        <v>8</v>
      </c>
      <c r="I35" s="26"/>
      <c r="J35" s="34">
        <f t="shared" ref="J35:J45" si="26">SUM(I35*3)</f>
        <v>0</v>
      </c>
      <c r="K35" s="26"/>
      <c r="L35" s="34">
        <f t="shared" ref="L35:L45" si="27">SUM(K35*2)</f>
        <v>0</v>
      </c>
      <c r="M35" s="23">
        <v>2</v>
      </c>
      <c r="N35" s="34">
        <v>5</v>
      </c>
      <c r="O35" s="26">
        <v>2</v>
      </c>
      <c r="P35" s="34">
        <f t="shared" si="21"/>
        <v>8</v>
      </c>
      <c r="Q35" s="26"/>
      <c r="R35" s="26"/>
      <c r="S35" s="26"/>
      <c r="T35" s="26">
        <v>2</v>
      </c>
      <c r="U35" s="34">
        <f t="shared" si="13"/>
        <v>21</v>
      </c>
      <c r="V35" s="26">
        <v>2</v>
      </c>
      <c r="W35" s="34">
        <f t="shared" si="14"/>
        <v>8</v>
      </c>
      <c r="X35" s="26">
        <v>2</v>
      </c>
      <c r="Y35" s="36">
        <v>0</v>
      </c>
      <c r="Z35" s="26">
        <v>3</v>
      </c>
      <c r="AA35" s="34">
        <f t="shared" si="15"/>
        <v>39</v>
      </c>
      <c r="AB35" s="26">
        <v>6</v>
      </c>
      <c r="AC35" s="34">
        <f t="shared" si="16"/>
        <v>6</v>
      </c>
      <c r="AD35" s="93">
        <f t="shared" ref="AD35:AD45" si="28">SUM(H35,J35,L35,N35,P35,U35,W35,Y35,AA35,AC35)</f>
        <v>95</v>
      </c>
      <c r="AE35" s="9"/>
      <c r="AF35" s="9"/>
      <c r="AG35" s="9"/>
      <c r="AH35" s="9"/>
      <c r="AI35" s="10"/>
      <c r="AJ35" s="12"/>
      <c r="AK35" s="9"/>
      <c r="AL35" s="12"/>
    </row>
    <row r="36" spans="1:38" s="8" customFormat="1">
      <c r="A36" s="20">
        <v>35</v>
      </c>
      <c r="B36" s="35" t="s">
        <v>238</v>
      </c>
      <c r="C36" s="21" t="s">
        <v>239</v>
      </c>
      <c r="D36" s="21" t="s">
        <v>240</v>
      </c>
      <c r="E36" s="21" t="s">
        <v>241</v>
      </c>
      <c r="F36" s="24" t="s">
        <v>177</v>
      </c>
      <c r="G36" s="26">
        <v>2</v>
      </c>
      <c r="H36" s="34">
        <f t="shared" si="23"/>
        <v>8</v>
      </c>
      <c r="I36" s="26">
        <v>2</v>
      </c>
      <c r="J36" s="34">
        <f t="shared" si="26"/>
        <v>6</v>
      </c>
      <c r="K36" s="26">
        <v>2</v>
      </c>
      <c r="L36" s="34">
        <f t="shared" si="27"/>
        <v>4</v>
      </c>
      <c r="M36" s="23">
        <v>2</v>
      </c>
      <c r="N36" s="34"/>
      <c r="O36" s="26">
        <v>2</v>
      </c>
      <c r="P36" s="34">
        <f t="shared" si="21"/>
        <v>8</v>
      </c>
      <c r="Q36" s="26"/>
      <c r="R36" s="26"/>
      <c r="S36" s="26"/>
      <c r="T36" s="26">
        <v>2</v>
      </c>
      <c r="U36" s="34">
        <f t="shared" si="13"/>
        <v>21</v>
      </c>
      <c r="V36" s="26">
        <v>2</v>
      </c>
      <c r="W36" s="34">
        <f t="shared" si="14"/>
        <v>8</v>
      </c>
      <c r="X36" s="26">
        <v>2</v>
      </c>
      <c r="Y36" s="36">
        <v>0</v>
      </c>
      <c r="Z36" s="26">
        <v>3</v>
      </c>
      <c r="AA36" s="34">
        <f t="shared" si="15"/>
        <v>39</v>
      </c>
      <c r="AB36" s="26">
        <v>6</v>
      </c>
      <c r="AC36" s="34">
        <f t="shared" si="16"/>
        <v>6</v>
      </c>
      <c r="AD36" s="93">
        <f t="shared" si="28"/>
        <v>100</v>
      </c>
      <c r="AE36" s="9"/>
      <c r="AF36" s="9"/>
      <c r="AG36" s="9"/>
      <c r="AH36" s="9"/>
      <c r="AI36" s="10"/>
      <c r="AJ36" s="12"/>
      <c r="AK36" s="9"/>
      <c r="AL36" s="12"/>
    </row>
    <row r="37" spans="1:38" s="8" customFormat="1">
      <c r="A37" s="20">
        <v>36</v>
      </c>
      <c r="B37" s="48" t="s">
        <v>170</v>
      </c>
      <c r="C37" s="21" t="s">
        <v>171</v>
      </c>
      <c r="D37" s="21" t="s">
        <v>172</v>
      </c>
      <c r="E37" s="21" t="s">
        <v>173</v>
      </c>
      <c r="F37" s="24" t="s">
        <v>186</v>
      </c>
      <c r="G37" s="26">
        <v>2</v>
      </c>
      <c r="H37" s="34">
        <f t="shared" si="23"/>
        <v>8</v>
      </c>
      <c r="I37" s="26">
        <v>1</v>
      </c>
      <c r="J37" s="34">
        <f>SUM(I37*3)</f>
        <v>3</v>
      </c>
      <c r="K37" s="26">
        <v>1</v>
      </c>
      <c r="L37" s="34">
        <f>SUM(K37*2)</f>
        <v>2</v>
      </c>
      <c r="M37" s="23">
        <v>2</v>
      </c>
      <c r="N37" s="34"/>
      <c r="O37" s="26">
        <v>2</v>
      </c>
      <c r="P37" s="34">
        <f t="shared" si="21"/>
        <v>8</v>
      </c>
      <c r="Q37" s="26">
        <v>1</v>
      </c>
      <c r="R37" s="26"/>
      <c r="S37" s="26"/>
      <c r="T37" s="26"/>
      <c r="U37" s="34">
        <f t="shared" si="13"/>
        <v>0</v>
      </c>
      <c r="V37" s="26"/>
      <c r="W37" s="34">
        <f t="shared" si="14"/>
        <v>0</v>
      </c>
      <c r="X37" s="59" t="s">
        <v>242</v>
      </c>
      <c r="Y37" s="36">
        <v>0</v>
      </c>
      <c r="Z37" s="26">
        <v>4</v>
      </c>
      <c r="AA37" s="34">
        <f t="shared" si="15"/>
        <v>52</v>
      </c>
      <c r="AB37" s="26">
        <v>8</v>
      </c>
      <c r="AC37" s="34">
        <f t="shared" si="16"/>
        <v>8</v>
      </c>
      <c r="AD37" s="93">
        <f>SUM(H37,J37,L37,N37,P37,U37,W37,Y37,AA37,AC37)</f>
        <v>81</v>
      </c>
      <c r="AE37" s="9"/>
      <c r="AF37" s="9"/>
      <c r="AG37" s="9"/>
      <c r="AH37" s="9"/>
      <c r="AI37" s="10"/>
      <c r="AJ37" s="12"/>
      <c r="AK37" s="9"/>
      <c r="AL37" s="12"/>
    </row>
    <row r="38" spans="1:38" s="8" customFormat="1">
      <c r="A38" s="20">
        <v>37</v>
      </c>
      <c r="B38" s="48" t="s">
        <v>34</v>
      </c>
      <c r="C38" s="21" t="s">
        <v>35</v>
      </c>
      <c r="D38" s="21" t="s">
        <v>36</v>
      </c>
      <c r="E38" s="21" t="s">
        <v>243</v>
      </c>
      <c r="F38" s="24" t="s">
        <v>186</v>
      </c>
      <c r="G38" s="26"/>
      <c r="H38" s="34">
        <f t="shared" si="23"/>
        <v>0</v>
      </c>
      <c r="I38" s="26">
        <v>2</v>
      </c>
      <c r="J38" s="34">
        <f>SUM(I38*3)</f>
        <v>6</v>
      </c>
      <c r="K38" s="26">
        <v>2</v>
      </c>
      <c r="L38" s="34">
        <f>SUM(K38*2)</f>
        <v>4</v>
      </c>
      <c r="M38" s="23"/>
      <c r="N38" s="34">
        <v>25</v>
      </c>
      <c r="O38" s="26"/>
      <c r="P38" s="34">
        <f t="shared" si="21"/>
        <v>0</v>
      </c>
      <c r="Q38" s="26"/>
      <c r="R38" s="26"/>
      <c r="S38" s="26"/>
      <c r="T38" s="26">
        <v>2</v>
      </c>
      <c r="U38" s="34">
        <f t="shared" si="13"/>
        <v>21</v>
      </c>
      <c r="V38" s="26">
        <v>2</v>
      </c>
      <c r="W38" s="34">
        <f t="shared" si="14"/>
        <v>8</v>
      </c>
      <c r="X38" s="26"/>
      <c r="Y38" s="34">
        <v>0</v>
      </c>
      <c r="Z38" s="26">
        <v>4</v>
      </c>
      <c r="AA38" s="34">
        <f t="shared" si="15"/>
        <v>52</v>
      </c>
      <c r="AB38" s="26">
        <v>8</v>
      </c>
      <c r="AC38" s="34">
        <f t="shared" si="16"/>
        <v>8</v>
      </c>
      <c r="AD38" s="93">
        <f>SUM(H38,J38,L38,N38,P38,U38,W38,Y38,AA38,AC38)</f>
        <v>124</v>
      </c>
      <c r="AE38" s="9"/>
      <c r="AF38" s="9"/>
      <c r="AG38" s="9"/>
      <c r="AH38" s="9"/>
      <c r="AI38" s="10"/>
      <c r="AJ38" s="12"/>
      <c r="AK38" s="9"/>
      <c r="AL38" s="12"/>
    </row>
    <row r="39" spans="1:38" s="8" customFormat="1">
      <c r="A39" s="20">
        <v>38</v>
      </c>
      <c r="B39" s="48" t="s">
        <v>119</v>
      </c>
      <c r="C39" s="21" t="s">
        <v>120</v>
      </c>
      <c r="D39" s="21" t="s">
        <v>121</v>
      </c>
      <c r="E39" s="21" t="s">
        <v>122</v>
      </c>
      <c r="F39" s="24" t="s">
        <v>186</v>
      </c>
      <c r="G39" s="26">
        <v>2</v>
      </c>
      <c r="H39" s="34">
        <f t="shared" si="23"/>
        <v>8</v>
      </c>
      <c r="I39" s="26">
        <v>2</v>
      </c>
      <c r="J39" s="34">
        <f>SUM(I39*3)</f>
        <v>6</v>
      </c>
      <c r="K39" s="26">
        <v>2</v>
      </c>
      <c r="L39" s="34">
        <f>SUM(K39*2)</f>
        <v>4</v>
      </c>
      <c r="M39" s="23">
        <v>2</v>
      </c>
      <c r="N39" s="34">
        <v>15</v>
      </c>
      <c r="O39" s="26">
        <v>2</v>
      </c>
      <c r="P39" s="34">
        <f t="shared" si="21"/>
        <v>8</v>
      </c>
      <c r="Q39" s="26"/>
      <c r="R39" s="26"/>
      <c r="S39" s="26">
        <v>2</v>
      </c>
      <c r="T39" s="26">
        <v>2</v>
      </c>
      <c r="U39" s="34">
        <f t="shared" si="13"/>
        <v>21</v>
      </c>
      <c r="V39" s="26">
        <v>2</v>
      </c>
      <c r="W39" s="34">
        <f t="shared" si="14"/>
        <v>8</v>
      </c>
      <c r="X39" s="26"/>
      <c r="Y39" s="34">
        <v>0</v>
      </c>
      <c r="Z39" s="26">
        <v>4</v>
      </c>
      <c r="AA39" s="34">
        <f t="shared" si="15"/>
        <v>52</v>
      </c>
      <c r="AB39" s="26">
        <v>8</v>
      </c>
      <c r="AC39" s="34">
        <f t="shared" si="16"/>
        <v>8</v>
      </c>
      <c r="AD39" s="93">
        <f>SUM(H39,J39,L39,N39,P39,U39,W39,Y39,AA39,AC39)</f>
        <v>130</v>
      </c>
      <c r="AE39" s="9"/>
      <c r="AF39" s="9"/>
      <c r="AG39" s="9"/>
      <c r="AH39" s="9"/>
      <c r="AI39" s="10"/>
      <c r="AJ39" s="12"/>
      <c r="AK39" s="9"/>
      <c r="AL39" s="12"/>
    </row>
    <row r="40" spans="1:38" s="8" customFormat="1">
      <c r="A40" s="20">
        <v>39</v>
      </c>
      <c r="B40" s="35" t="s">
        <v>244</v>
      </c>
      <c r="C40" s="21" t="s">
        <v>245</v>
      </c>
      <c r="D40" s="21" t="s">
        <v>246</v>
      </c>
      <c r="E40" s="21" t="s">
        <v>247</v>
      </c>
      <c r="F40" s="24" t="s">
        <v>186</v>
      </c>
      <c r="G40" s="26">
        <v>1</v>
      </c>
      <c r="H40" s="34">
        <f t="shared" si="23"/>
        <v>4</v>
      </c>
      <c r="I40" s="26">
        <v>1</v>
      </c>
      <c r="J40" s="34">
        <f t="shared" si="26"/>
        <v>3</v>
      </c>
      <c r="K40" s="26">
        <v>1</v>
      </c>
      <c r="L40" s="34">
        <f t="shared" si="27"/>
        <v>2</v>
      </c>
      <c r="M40" s="23">
        <v>2</v>
      </c>
      <c r="N40" s="34"/>
      <c r="O40" s="26">
        <v>2</v>
      </c>
      <c r="P40" s="34">
        <f t="shared" si="21"/>
        <v>8</v>
      </c>
      <c r="Q40" s="26"/>
      <c r="R40" s="26"/>
      <c r="S40" s="26"/>
      <c r="T40" s="26">
        <v>2</v>
      </c>
      <c r="U40" s="34">
        <f t="shared" si="13"/>
        <v>21</v>
      </c>
      <c r="V40" s="26">
        <v>2</v>
      </c>
      <c r="W40" s="34">
        <f t="shared" si="14"/>
        <v>8</v>
      </c>
      <c r="X40" s="26">
        <v>2</v>
      </c>
      <c r="Y40" s="36">
        <v>0</v>
      </c>
      <c r="Z40" s="26">
        <v>4</v>
      </c>
      <c r="AA40" s="34">
        <f t="shared" si="15"/>
        <v>52</v>
      </c>
      <c r="AB40" s="26">
        <v>8</v>
      </c>
      <c r="AC40" s="34">
        <f t="shared" si="16"/>
        <v>8</v>
      </c>
      <c r="AD40" s="93">
        <f t="shared" si="28"/>
        <v>106</v>
      </c>
      <c r="AE40" s="9"/>
      <c r="AF40" s="9"/>
      <c r="AG40" s="9"/>
      <c r="AH40" s="9"/>
      <c r="AI40" s="10"/>
      <c r="AJ40" s="12"/>
      <c r="AK40" s="9"/>
      <c r="AL40" s="12"/>
    </row>
    <row r="41" spans="1:38" s="8" customFormat="1">
      <c r="A41" s="20">
        <v>40</v>
      </c>
      <c r="B41" s="35" t="s">
        <v>248</v>
      </c>
      <c r="C41" s="21" t="s">
        <v>249</v>
      </c>
      <c r="D41" s="21" t="s">
        <v>250</v>
      </c>
      <c r="E41" s="21" t="s">
        <v>251</v>
      </c>
      <c r="F41" s="24" t="s">
        <v>177</v>
      </c>
      <c r="G41" s="26">
        <v>2</v>
      </c>
      <c r="H41" s="34">
        <f t="shared" si="23"/>
        <v>8</v>
      </c>
      <c r="I41" s="26">
        <v>1</v>
      </c>
      <c r="J41" s="34">
        <f t="shared" si="26"/>
        <v>3</v>
      </c>
      <c r="K41" s="26">
        <v>2</v>
      </c>
      <c r="L41" s="34">
        <f t="shared" si="27"/>
        <v>4</v>
      </c>
      <c r="M41" s="23"/>
      <c r="N41" s="34">
        <v>11</v>
      </c>
      <c r="O41" s="26">
        <v>2</v>
      </c>
      <c r="P41" s="34">
        <f t="shared" si="21"/>
        <v>8</v>
      </c>
      <c r="Q41" s="26"/>
      <c r="R41" s="26"/>
      <c r="S41" s="26"/>
      <c r="T41" s="26">
        <v>2</v>
      </c>
      <c r="U41" s="34">
        <f t="shared" si="13"/>
        <v>21</v>
      </c>
      <c r="V41" s="26">
        <v>2</v>
      </c>
      <c r="W41" s="34">
        <f t="shared" si="14"/>
        <v>8</v>
      </c>
      <c r="X41" s="26">
        <v>2</v>
      </c>
      <c r="Y41" s="36">
        <v>0</v>
      </c>
      <c r="Z41" s="26">
        <v>3</v>
      </c>
      <c r="AA41" s="34">
        <f t="shared" si="15"/>
        <v>39</v>
      </c>
      <c r="AB41" s="26">
        <v>6</v>
      </c>
      <c r="AC41" s="34">
        <f t="shared" si="16"/>
        <v>6</v>
      </c>
      <c r="AD41" s="93">
        <f t="shared" si="28"/>
        <v>108</v>
      </c>
      <c r="AE41" s="9"/>
      <c r="AF41" s="9"/>
      <c r="AG41" s="9"/>
      <c r="AH41" s="9"/>
      <c r="AI41" s="10"/>
      <c r="AJ41" s="12"/>
      <c r="AK41" s="9"/>
      <c r="AL41" s="12"/>
    </row>
    <row r="42" spans="1:38" s="8" customFormat="1">
      <c r="A42" s="20">
        <v>41</v>
      </c>
      <c r="B42" s="48" t="s">
        <v>79</v>
      </c>
      <c r="C42" s="21" t="s">
        <v>80</v>
      </c>
      <c r="D42" s="21" t="s">
        <v>81</v>
      </c>
      <c r="E42" s="21" t="s">
        <v>82</v>
      </c>
      <c r="F42" s="24" t="s">
        <v>177</v>
      </c>
      <c r="G42" s="26">
        <v>2</v>
      </c>
      <c r="H42" s="34">
        <f t="shared" si="23"/>
        <v>8</v>
      </c>
      <c r="I42" s="26"/>
      <c r="J42" s="34">
        <f>SUM(I42*3)</f>
        <v>0</v>
      </c>
      <c r="K42" s="26"/>
      <c r="L42" s="34">
        <f>SUM(K42*2)</f>
        <v>0</v>
      </c>
      <c r="M42" s="23"/>
      <c r="N42" s="34"/>
      <c r="O42" s="26">
        <v>2</v>
      </c>
      <c r="P42" s="34">
        <f t="shared" si="21"/>
        <v>8</v>
      </c>
      <c r="Q42" s="26"/>
      <c r="R42" s="26"/>
      <c r="S42" s="26"/>
      <c r="T42" s="26">
        <v>2</v>
      </c>
      <c r="U42" s="34">
        <f t="shared" si="13"/>
        <v>21</v>
      </c>
      <c r="V42" s="26">
        <v>2</v>
      </c>
      <c r="W42" s="34">
        <f t="shared" si="14"/>
        <v>8</v>
      </c>
      <c r="X42" s="26"/>
      <c r="Y42" s="34">
        <v>0</v>
      </c>
      <c r="Z42" s="26">
        <v>3</v>
      </c>
      <c r="AA42" s="34">
        <f t="shared" si="15"/>
        <v>39</v>
      </c>
      <c r="AB42" s="26">
        <v>6</v>
      </c>
      <c r="AC42" s="34">
        <f t="shared" si="16"/>
        <v>6</v>
      </c>
      <c r="AD42" s="93">
        <f>SUM(H42,J42,L42,N42,P42,U42,W42,Y42,AA42,AC42)</f>
        <v>90</v>
      </c>
      <c r="AE42" s="9"/>
      <c r="AF42" s="9"/>
      <c r="AG42" s="9"/>
      <c r="AH42" s="9"/>
      <c r="AI42" s="10"/>
      <c r="AJ42" s="12"/>
      <c r="AK42" s="9"/>
      <c r="AL42" s="12"/>
    </row>
    <row r="43" spans="1:38" s="8" customFormat="1">
      <c r="A43" s="20">
        <v>42</v>
      </c>
      <c r="B43" s="53" t="s">
        <v>166</v>
      </c>
      <c r="C43" s="21" t="s">
        <v>167</v>
      </c>
      <c r="D43" s="21" t="s">
        <v>168</v>
      </c>
      <c r="E43" s="28" t="s">
        <v>169</v>
      </c>
      <c r="F43" s="24" t="s">
        <v>252</v>
      </c>
      <c r="G43" s="26">
        <v>2</v>
      </c>
      <c r="H43" s="34">
        <f t="shared" si="23"/>
        <v>8</v>
      </c>
      <c r="I43" s="26">
        <v>1</v>
      </c>
      <c r="J43" s="34">
        <f>SUM(I43*3)</f>
        <v>3</v>
      </c>
      <c r="K43" s="26">
        <v>1</v>
      </c>
      <c r="L43" s="34">
        <f>SUM(K43*2)</f>
        <v>2</v>
      </c>
      <c r="M43" s="23">
        <v>2</v>
      </c>
      <c r="N43" s="34">
        <v>10</v>
      </c>
      <c r="O43" s="26">
        <v>2</v>
      </c>
      <c r="P43" s="34">
        <f t="shared" si="21"/>
        <v>8</v>
      </c>
      <c r="Q43" s="26"/>
      <c r="R43" s="26"/>
      <c r="S43" s="26"/>
      <c r="T43" s="26">
        <v>2</v>
      </c>
      <c r="U43" s="34">
        <f t="shared" si="13"/>
        <v>21</v>
      </c>
      <c r="V43" s="26">
        <v>2</v>
      </c>
      <c r="W43" s="34">
        <f t="shared" si="14"/>
        <v>8</v>
      </c>
      <c r="X43" s="26"/>
      <c r="Y43" s="34">
        <v>0</v>
      </c>
      <c r="Z43" s="26">
        <v>7</v>
      </c>
      <c r="AA43" s="34">
        <f t="shared" si="15"/>
        <v>91</v>
      </c>
      <c r="AB43" s="26">
        <v>14</v>
      </c>
      <c r="AC43" s="34">
        <f t="shared" si="16"/>
        <v>14</v>
      </c>
      <c r="AD43" s="93">
        <f>SUM(H43,J43,L43,N43,P43,U43,W43,Y43,AA43,AC43)</f>
        <v>165</v>
      </c>
      <c r="AE43" s="9"/>
      <c r="AF43" s="9"/>
      <c r="AG43" s="9"/>
      <c r="AH43" s="9"/>
      <c r="AI43" s="10"/>
      <c r="AJ43" s="12"/>
      <c r="AK43" s="9"/>
      <c r="AL43" s="12"/>
    </row>
    <row r="44" spans="1:38" s="8" customFormat="1">
      <c r="A44" s="20">
        <v>43</v>
      </c>
      <c r="B44" s="48" t="s">
        <v>143</v>
      </c>
      <c r="C44" s="21" t="s">
        <v>144</v>
      </c>
      <c r="D44" s="21" t="s">
        <v>145</v>
      </c>
      <c r="E44" s="21" t="s">
        <v>146</v>
      </c>
      <c r="F44" s="24" t="s">
        <v>180</v>
      </c>
      <c r="G44" s="26">
        <v>2</v>
      </c>
      <c r="H44" s="34">
        <f t="shared" si="23"/>
        <v>8</v>
      </c>
      <c r="I44" s="26">
        <v>2</v>
      </c>
      <c r="J44" s="34">
        <f>SUM(I44*3)</f>
        <v>6</v>
      </c>
      <c r="K44" s="26">
        <v>2</v>
      </c>
      <c r="L44" s="34">
        <f>SUM(K44*2)</f>
        <v>4</v>
      </c>
      <c r="M44" s="23">
        <v>2</v>
      </c>
      <c r="N44" s="34"/>
      <c r="O44" s="26">
        <v>2</v>
      </c>
      <c r="P44" s="34">
        <f t="shared" si="21"/>
        <v>8</v>
      </c>
      <c r="Q44" s="26"/>
      <c r="R44" s="26"/>
      <c r="S44" s="26">
        <v>2</v>
      </c>
      <c r="T44" s="26">
        <v>2</v>
      </c>
      <c r="U44" s="34">
        <f t="shared" si="13"/>
        <v>21</v>
      </c>
      <c r="V44" s="26">
        <v>2</v>
      </c>
      <c r="W44" s="34">
        <f t="shared" si="14"/>
        <v>8</v>
      </c>
      <c r="X44" s="26"/>
      <c r="Y44" s="34">
        <v>0</v>
      </c>
      <c r="Z44" s="26">
        <v>5</v>
      </c>
      <c r="AA44" s="34">
        <f t="shared" si="15"/>
        <v>65</v>
      </c>
      <c r="AB44" s="26">
        <v>10</v>
      </c>
      <c r="AC44" s="34">
        <f t="shared" si="16"/>
        <v>10</v>
      </c>
      <c r="AD44" s="93">
        <f>SUM(H44,J44,L44,N44,P44,U44,W44,Y44,AA44,AC44)</f>
        <v>130</v>
      </c>
      <c r="AE44" s="9"/>
      <c r="AF44" s="9"/>
      <c r="AG44" s="9"/>
      <c r="AH44" s="9"/>
      <c r="AI44" s="10"/>
      <c r="AJ44" s="12"/>
      <c r="AK44" s="9"/>
      <c r="AL44" s="12"/>
    </row>
    <row r="45" spans="1:38" s="8" customFormat="1">
      <c r="A45" s="20">
        <v>44</v>
      </c>
      <c r="B45" s="21" t="s">
        <v>253</v>
      </c>
      <c r="C45" s="21" t="s">
        <v>254</v>
      </c>
      <c r="D45" s="21" t="s">
        <v>255</v>
      </c>
      <c r="E45" s="21" t="s">
        <v>256</v>
      </c>
      <c r="F45" s="24" t="s">
        <v>177</v>
      </c>
      <c r="G45" s="26">
        <v>2</v>
      </c>
      <c r="H45" s="34">
        <f t="shared" si="23"/>
        <v>8</v>
      </c>
      <c r="I45" s="26">
        <v>2</v>
      </c>
      <c r="J45" s="34">
        <f t="shared" si="26"/>
        <v>6</v>
      </c>
      <c r="K45" s="26">
        <v>2</v>
      </c>
      <c r="L45" s="34">
        <f t="shared" si="27"/>
        <v>4</v>
      </c>
      <c r="M45" s="23">
        <v>2</v>
      </c>
      <c r="N45" s="34"/>
      <c r="O45" s="26">
        <v>2</v>
      </c>
      <c r="P45" s="34">
        <f t="shared" si="21"/>
        <v>8</v>
      </c>
      <c r="Q45" s="26">
        <v>1</v>
      </c>
      <c r="R45" s="26"/>
      <c r="S45" s="26"/>
      <c r="T45" s="26">
        <v>2</v>
      </c>
      <c r="U45" s="34">
        <f t="shared" si="13"/>
        <v>21</v>
      </c>
      <c r="V45" s="26">
        <v>2</v>
      </c>
      <c r="W45" s="34">
        <f t="shared" si="14"/>
        <v>8</v>
      </c>
      <c r="X45" s="60" t="s">
        <v>257</v>
      </c>
      <c r="Y45" s="50">
        <v>2</v>
      </c>
      <c r="Z45" s="26">
        <v>3</v>
      </c>
      <c r="AA45" s="34">
        <f t="shared" si="15"/>
        <v>39</v>
      </c>
      <c r="AB45" s="26">
        <v>6</v>
      </c>
      <c r="AC45" s="34">
        <f t="shared" si="16"/>
        <v>6</v>
      </c>
      <c r="AD45" s="93">
        <f t="shared" si="28"/>
        <v>102</v>
      </c>
      <c r="AE45" s="9"/>
      <c r="AF45" s="9"/>
      <c r="AG45" s="9"/>
      <c r="AH45" s="9"/>
      <c r="AI45" s="10"/>
      <c r="AJ45" s="12"/>
      <c r="AK45" s="9"/>
      <c r="AL45" s="12"/>
    </row>
    <row r="46" spans="1:38" s="8" customFormat="1">
      <c r="A46" s="20">
        <v>45</v>
      </c>
      <c r="B46" s="48" t="s">
        <v>116</v>
      </c>
      <c r="C46" s="21" t="s">
        <v>258</v>
      </c>
      <c r="D46" s="21" t="s">
        <v>117</v>
      </c>
      <c r="E46" s="21" t="s">
        <v>118</v>
      </c>
      <c r="F46" s="24" t="s">
        <v>177</v>
      </c>
      <c r="G46" s="26">
        <v>1</v>
      </c>
      <c r="H46" s="34">
        <f t="shared" si="23"/>
        <v>4</v>
      </c>
      <c r="I46" s="26">
        <v>1</v>
      </c>
      <c r="J46" s="34">
        <f>SUM(I46*3)</f>
        <v>3</v>
      </c>
      <c r="K46" s="26">
        <v>1</v>
      </c>
      <c r="L46" s="34">
        <f>SUM(K46*2)</f>
        <v>2</v>
      </c>
      <c r="M46" s="23">
        <v>1</v>
      </c>
      <c r="N46" s="34"/>
      <c r="O46" s="26">
        <v>1</v>
      </c>
      <c r="P46" s="34">
        <f t="shared" si="21"/>
        <v>4</v>
      </c>
      <c r="Q46" s="26"/>
      <c r="R46" s="26"/>
      <c r="S46" s="26">
        <v>1</v>
      </c>
      <c r="T46" s="26">
        <v>1</v>
      </c>
      <c r="U46" s="34">
        <f t="shared" si="13"/>
        <v>10.5</v>
      </c>
      <c r="V46" s="26">
        <v>1</v>
      </c>
      <c r="W46" s="34">
        <f t="shared" si="14"/>
        <v>4</v>
      </c>
      <c r="X46" s="26"/>
      <c r="Y46" s="34">
        <v>0</v>
      </c>
      <c r="Z46" s="26">
        <v>3</v>
      </c>
      <c r="AA46" s="34">
        <f t="shared" si="15"/>
        <v>39</v>
      </c>
      <c r="AB46" s="26">
        <v>3</v>
      </c>
      <c r="AC46" s="34">
        <f t="shared" si="16"/>
        <v>3</v>
      </c>
      <c r="AD46" s="93">
        <f>SUM(H46,J46,L46,N46,P46,U46,W46,Y46,AA46,AC46)</f>
        <v>69.5</v>
      </c>
      <c r="AE46" s="9"/>
      <c r="AF46" s="9"/>
      <c r="AG46" s="9"/>
      <c r="AH46" s="9"/>
      <c r="AI46" s="10"/>
      <c r="AJ46" s="12"/>
      <c r="AK46" s="9"/>
      <c r="AL46" s="12"/>
    </row>
    <row r="47" spans="1:38" s="8" customFormat="1">
      <c r="A47" s="20">
        <v>46</v>
      </c>
      <c r="B47" s="48" t="s">
        <v>97</v>
      </c>
      <c r="C47" s="21" t="s">
        <v>98</v>
      </c>
      <c r="D47" s="21" t="s">
        <v>99</v>
      </c>
      <c r="E47" s="21" t="s">
        <v>100</v>
      </c>
      <c r="F47" s="24" t="s">
        <v>186</v>
      </c>
      <c r="G47" s="26">
        <v>1</v>
      </c>
      <c r="H47" s="34">
        <f t="shared" si="23"/>
        <v>4</v>
      </c>
      <c r="I47" s="26">
        <v>2</v>
      </c>
      <c r="J47" s="34">
        <f>SUM(I47*3)</f>
        <v>6</v>
      </c>
      <c r="K47" s="26"/>
      <c r="L47" s="34">
        <f>SUM(K47*2)</f>
        <v>0</v>
      </c>
      <c r="M47" s="23">
        <v>2</v>
      </c>
      <c r="N47" s="34">
        <v>11</v>
      </c>
      <c r="O47" s="26">
        <v>1</v>
      </c>
      <c r="P47" s="34">
        <f t="shared" si="21"/>
        <v>4</v>
      </c>
      <c r="Q47" s="26"/>
      <c r="R47" s="26"/>
      <c r="S47" s="26"/>
      <c r="T47" s="26">
        <v>2</v>
      </c>
      <c r="U47" s="34">
        <f t="shared" si="13"/>
        <v>21</v>
      </c>
      <c r="V47" s="26">
        <v>1</v>
      </c>
      <c r="W47" s="34">
        <f t="shared" si="14"/>
        <v>4</v>
      </c>
      <c r="X47" s="26"/>
      <c r="Y47" s="34">
        <v>0</v>
      </c>
      <c r="Z47" s="26">
        <v>4</v>
      </c>
      <c r="AA47" s="34">
        <f t="shared" si="15"/>
        <v>52</v>
      </c>
      <c r="AB47" s="26">
        <v>8</v>
      </c>
      <c r="AC47" s="34">
        <f t="shared" si="16"/>
        <v>8</v>
      </c>
      <c r="AD47" s="93">
        <f>SUM(H47,J47,L47,N47,P47,U47,W47,Y47,AA47,AC47)</f>
        <v>110</v>
      </c>
      <c r="AE47" s="9"/>
      <c r="AF47" s="9"/>
      <c r="AG47" s="9"/>
      <c r="AH47" s="9"/>
      <c r="AI47" s="10"/>
      <c r="AJ47" s="12"/>
      <c r="AK47" s="9"/>
      <c r="AL47" s="12"/>
    </row>
    <row r="48" spans="1:38" s="8" customFormat="1">
      <c r="A48" s="20">
        <v>47</v>
      </c>
      <c r="B48" s="35" t="s">
        <v>259</v>
      </c>
      <c r="C48" s="21" t="s">
        <v>260</v>
      </c>
      <c r="D48" s="21" t="s">
        <v>261</v>
      </c>
      <c r="E48" s="21" t="s">
        <v>262</v>
      </c>
      <c r="F48" s="24" t="s">
        <v>186</v>
      </c>
      <c r="G48" s="26">
        <v>2</v>
      </c>
      <c r="H48" s="61">
        <f t="shared" ref="H48" si="29">SUM(G48*4)</f>
        <v>8</v>
      </c>
      <c r="I48" s="26">
        <v>2</v>
      </c>
      <c r="J48" s="61">
        <f t="shared" ref="J48" si="30">SUM(I48*3)</f>
        <v>6</v>
      </c>
      <c r="K48" s="26">
        <v>2</v>
      </c>
      <c r="L48" s="34">
        <f t="shared" ref="L48" si="31">SUM(K48*2)</f>
        <v>4</v>
      </c>
      <c r="M48" s="23">
        <v>2</v>
      </c>
      <c r="N48" s="34"/>
      <c r="O48" s="26">
        <v>2</v>
      </c>
      <c r="P48" s="34">
        <f t="shared" ref="P48" si="32">SUM(O48*4)</f>
        <v>8</v>
      </c>
      <c r="Q48" s="26"/>
      <c r="R48" s="26"/>
      <c r="S48" s="26"/>
      <c r="T48" s="26">
        <v>2</v>
      </c>
      <c r="U48" s="34">
        <f t="shared" si="13"/>
        <v>21</v>
      </c>
      <c r="V48" s="26">
        <v>2</v>
      </c>
      <c r="W48" s="34">
        <f t="shared" si="14"/>
        <v>8</v>
      </c>
      <c r="X48" s="26">
        <v>2</v>
      </c>
      <c r="Y48" s="36">
        <v>0</v>
      </c>
      <c r="Z48" s="26">
        <v>4</v>
      </c>
      <c r="AA48" s="34">
        <f t="shared" si="15"/>
        <v>52</v>
      </c>
      <c r="AB48" s="26">
        <v>8</v>
      </c>
      <c r="AC48" s="34">
        <f t="shared" si="16"/>
        <v>8</v>
      </c>
      <c r="AD48" s="93">
        <f t="shared" ref="AD48:AD61" si="33">SUM(H48,J48,L48,N48,P48,U48,W48,Y48,AA48,AC48)</f>
        <v>115</v>
      </c>
      <c r="AE48" s="9"/>
      <c r="AF48" s="9"/>
      <c r="AG48" s="9"/>
      <c r="AH48" s="9"/>
      <c r="AI48" s="10"/>
      <c r="AJ48" s="12"/>
      <c r="AK48" s="9"/>
      <c r="AL48" s="12"/>
    </row>
    <row r="49" spans="1:38" s="8" customFormat="1">
      <c r="A49" s="20">
        <v>48</v>
      </c>
      <c r="B49" s="48" t="s">
        <v>40</v>
      </c>
      <c r="C49" s="27" t="s">
        <v>41</v>
      </c>
      <c r="D49" s="21" t="s">
        <v>42</v>
      </c>
      <c r="E49" s="21" t="s">
        <v>43</v>
      </c>
      <c r="F49" s="24" t="s">
        <v>208</v>
      </c>
      <c r="G49" s="26">
        <v>1</v>
      </c>
      <c r="H49" s="34">
        <f t="shared" ref="H49:H60" si="34">SUM(G49*4)</f>
        <v>4</v>
      </c>
      <c r="I49" s="26">
        <v>1</v>
      </c>
      <c r="J49" s="34">
        <f t="shared" ref="J49:J60" si="35">SUM(I49*3)</f>
        <v>3</v>
      </c>
      <c r="K49" s="26">
        <v>1</v>
      </c>
      <c r="L49" s="34">
        <f t="shared" ref="L49:L61" si="36">SUM(K49*2)</f>
        <v>2</v>
      </c>
      <c r="M49" s="23">
        <v>2</v>
      </c>
      <c r="N49" s="34">
        <v>10</v>
      </c>
      <c r="O49" s="26">
        <v>1</v>
      </c>
      <c r="P49" s="34">
        <f t="shared" ref="P49:P61" si="37">SUM(O49*4)</f>
        <v>4</v>
      </c>
      <c r="Q49" s="26">
        <v>1</v>
      </c>
      <c r="R49" s="26"/>
      <c r="S49" s="26">
        <v>1</v>
      </c>
      <c r="T49" s="26">
        <v>2</v>
      </c>
      <c r="U49" s="34">
        <f t="shared" ref="U49:U60" si="38">SUM(T49*10.5)</f>
        <v>21</v>
      </c>
      <c r="V49" s="26">
        <v>1</v>
      </c>
      <c r="W49" s="34">
        <f t="shared" si="14"/>
        <v>4</v>
      </c>
      <c r="X49" s="26"/>
      <c r="Y49" s="34">
        <v>0</v>
      </c>
      <c r="Z49" s="26">
        <v>6</v>
      </c>
      <c r="AA49" s="34">
        <f t="shared" si="15"/>
        <v>78</v>
      </c>
      <c r="AB49" s="26">
        <v>12</v>
      </c>
      <c r="AC49" s="34">
        <f t="shared" si="16"/>
        <v>12</v>
      </c>
      <c r="AD49" s="93">
        <f t="shared" si="33"/>
        <v>138</v>
      </c>
      <c r="AE49" s="9"/>
      <c r="AF49" s="9"/>
      <c r="AG49" s="9"/>
      <c r="AH49" s="9"/>
      <c r="AI49" s="10"/>
      <c r="AJ49" s="12"/>
      <c r="AK49" s="9"/>
      <c r="AL49" s="12"/>
    </row>
    <row r="50" spans="1:38" s="8" customFormat="1">
      <c r="A50" s="20">
        <v>49</v>
      </c>
      <c r="B50" s="48" t="s">
        <v>123</v>
      </c>
      <c r="C50" s="21" t="s">
        <v>124</v>
      </c>
      <c r="D50" s="21" t="s">
        <v>125</v>
      </c>
      <c r="E50" s="21" t="s">
        <v>126</v>
      </c>
      <c r="F50" s="24" t="s">
        <v>186</v>
      </c>
      <c r="G50" s="26">
        <v>2</v>
      </c>
      <c r="H50" s="34">
        <f t="shared" si="34"/>
        <v>8</v>
      </c>
      <c r="I50" s="26"/>
      <c r="J50" s="34">
        <f t="shared" si="35"/>
        <v>0</v>
      </c>
      <c r="K50" s="26"/>
      <c r="L50" s="34">
        <f t="shared" si="36"/>
        <v>0</v>
      </c>
      <c r="M50" s="23">
        <v>2</v>
      </c>
      <c r="N50" s="34"/>
      <c r="O50" s="26">
        <v>2</v>
      </c>
      <c r="P50" s="34">
        <f t="shared" si="37"/>
        <v>8</v>
      </c>
      <c r="Q50" s="26">
        <v>1</v>
      </c>
      <c r="R50" s="26"/>
      <c r="S50" s="26"/>
      <c r="T50" s="26">
        <v>2</v>
      </c>
      <c r="U50" s="34">
        <f t="shared" si="38"/>
        <v>21</v>
      </c>
      <c r="V50" s="26">
        <v>2</v>
      </c>
      <c r="W50" s="34">
        <f t="shared" si="14"/>
        <v>8</v>
      </c>
      <c r="X50" s="26"/>
      <c r="Y50" s="34">
        <v>0</v>
      </c>
      <c r="Z50" s="26">
        <v>4</v>
      </c>
      <c r="AA50" s="34">
        <f t="shared" si="15"/>
        <v>52</v>
      </c>
      <c r="AB50" s="26">
        <v>8</v>
      </c>
      <c r="AC50" s="34">
        <f t="shared" si="16"/>
        <v>8</v>
      </c>
      <c r="AD50" s="93">
        <f t="shared" si="33"/>
        <v>105</v>
      </c>
      <c r="AE50" s="44"/>
      <c r="AF50" s="9"/>
      <c r="AG50" s="9"/>
      <c r="AH50" s="9"/>
      <c r="AI50" s="10"/>
      <c r="AJ50" s="12"/>
      <c r="AK50" s="9"/>
      <c r="AL50" s="12"/>
    </row>
    <row r="51" spans="1:38" s="8" customFormat="1">
      <c r="A51" s="20">
        <v>50</v>
      </c>
      <c r="B51" s="48" t="s">
        <v>75</v>
      </c>
      <c r="C51" s="21" t="s">
        <v>76</v>
      </c>
      <c r="D51" s="21" t="s">
        <v>77</v>
      </c>
      <c r="E51" s="21" t="s">
        <v>78</v>
      </c>
      <c r="F51" s="24" t="s">
        <v>177</v>
      </c>
      <c r="G51" s="26">
        <v>1</v>
      </c>
      <c r="H51" s="34">
        <f t="shared" si="34"/>
        <v>4</v>
      </c>
      <c r="I51" s="26"/>
      <c r="J51" s="34">
        <f t="shared" si="35"/>
        <v>0</v>
      </c>
      <c r="K51" s="26"/>
      <c r="L51" s="34">
        <f t="shared" si="36"/>
        <v>0</v>
      </c>
      <c r="M51" s="23">
        <v>2</v>
      </c>
      <c r="N51" s="34"/>
      <c r="O51" s="26">
        <v>1</v>
      </c>
      <c r="P51" s="34">
        <f t="shared" si="37"/>
        <v>4</v>
      </c>
      <c r="Q51" s="26"/>
      <c r="R51" s="26"/>
      <c r="S51" s="26">
        <v>2</v>
      </c>
      <c r="T51" s="26">
        <v>2</v>
      </c>
      <c r="U51" s="34">
        <f t="shared" si="38"/>
        <v>21</v>
      </c>
      <c r="V51" s="26">
        <v>1</v>
      </c>
      <c r="W51" s="34">
        <f t="shared" si="14"/>
        <v>4</v>
      </c>
      <c r="X51" s="26"/>
      <c r="Y51" s="34">
        <v>0</v>
      </c>
      <c r="Z51" s="26">
        <v>3</v>
      </c>
      <c r="AA51" s="34">
        <f t="shared" si="15"/>
        <v>39</v>
      </c>
      <c r="AB51" s="26">
        <v>6</v>
      </c>
      <c r="AC51" s="34">
        <f t="shared" si="16"/>
        <v>6</v>
      </c>
      <c r="AD51" s="93">
        <f t="shared" si="33"/>
        <v>78</v>
      </c>
      <c r="AE51" s="9"/>
      <c r="AF51" s="9"/>
      <c r="AG51" s="9"/>
      <c r="AH51" s="9"/>
      <c r="AI51" s="10"/>
      <c r="AJ51" s="12"/>
      <c r="AK51" s="9"/>
      <c r="AL51" s="12"/>
    </row>
    <row r="52" spans="1:38" s="8" customFormat="1">
      <c r="A52" s="20">
        <v>51</v>
      </c>
      <c r="B52" s="48" t="s">
        <v>138</v>
      </c>
      <c r="C52" s="21" t="s">
        <v>139</v>
      </c>
      <c r="D52" s="21" t="s">
        <v>140</v>
      </c>
      <c r="E52" s="21" t="s">
        <v>141</v>
      </c>
      <c r="F52" s="24" t="s">
        <v>180</v>
      </c>
      <c r="G52" s="26">
        <v>2</v>
      </c>
      <c r="H52" s="34">
        <f t="shared" si="34"/>
        <v>8</v>
      </c>
      <c r="I52" s="26"/>
      <c r="J52" s="34">
        <f t="shared" si="35"/>
        <v>0</v>
      </c>
      <c r="K52" s="26"/>
      <c r="L52" s="34">
        <f t="shared" si="36"/>
        <v>0</v>
      </c>
      <c r="M52" s="23">
        <v>2</v>
      </c>
      <c r="N52" s="34"/>
      <c r="O52" s="26">
        <v>2</v>
      </c>
      <c r="P52" s="34">
        <f t="shared" si="37"/>
        <v>8</v>
      </c>
      <c r="Q52" s="26"/>
      <c r="R52" s="26"/>
      <c r="S52" s="26"/>
      <c r="T52" s="26">
        <v>2</v>
      </c>
      <c r="U52" s="34">
        <f t="shared" si="38"/>
        <v>21</v>
      </c>
      <c r="V52" s="26">
        <v>2</v>
      </c>
      <c r="W52" s="34">
        <f t="shared" si="14"/>
        <v>8</v>
      </c>
      <c r="X52" s="26"/>
      <c r="Y52" s="34">
        <v>0</v>
      </c>
      <c r="Z52" s="26">
        <v>5</v>
      </c>
      <c r="AA52" s="34">
        <f t="shared" si="15"/>
        <v>65</v>
      </c>
      <c r="AB52" s="26">
        <v>10</v>
      </c>
      <c r="AC52" s="34">
        <f t="shared" si="16"/>
        <v>10</v>
      </c>
      <c r="AD52" s="93">
        <f t="shared" si="33"/>
        <v>120</v>
      </c>
      <c r="AE52" s="9"/>
      <c r="AF52" s="9"/>
      <c r="AG52" s="9"/>
      <c r="AH52" s="9"/>
      <c r="AI52" s="10"/>
      <c r="AJ52" s="12"/>
      <c r="AK52" s="9"/>
      <c r="AL52" s="12"/>
    </row>
    <row r="53" spans="1:38" s="8" customFormat="1">
      <c r="A53" s="20">
        <v>52</v>
      </c>
      <c r="B53" s="48" t="s">
        <v>158</v>
      </c>
      <c r="C53" s="21" t="s">
        <v>159</v>
      </c>
      <c r="D53" s="21" t="s">
        <v>160</v>
      </c>
      <c r="E53" s="21" t="s">
        <v>161</v>
      </c>
      <c r="F53" s="24" t="s">
        <v>177</v>
      </c>
      <c r="G53" s="26"/>
      <c r="H53" s="34">
        <f t="shared" si="34"/>
        <v>0</v>
      </c>
      <c r="I53" s="26">
        <v>2</v>
      </c>
      <c r="J53" s="34">
        <f t="shared" si="35"/>
        <v>6</v>
      </c>
      <c r="K53" s="26">
        <v>2</v>
      </c>
      <c r="L53" s="34">
        <f t="shared" si="36"/>
        <v>4</v>
      </c>
      <c r="M53" s="23">
        <v>2</v>
      </c>
      <c r="N53" s="34"/>
      <c r="O53" s="26">
        <v>2</v>
      </c>
      <c r="P53" s="34">
        <f t="shared" si="37"/>
        <v>8</v>
      </c>
      <c r="Q53" s="26"/>
      <c r="R53" s="26"/>
      <c r="S53" s="26"/>
      <c r="T53" s="26">
        <v>2</v>
      </c>
      <c r="U53" s="34">
        <f t="shared" si="38"/>
        <v>21</v>
      </c>
      <c r="V53" s="26">
        <v>2</v>
      </c>
      <c r="W53" s="34">
        <f t="shared" si="14"/>
        <v>8</v>
      </c>
      <c r="X53" s="26"/>
      <c r="Y53" s="34">
        <v>0</v>
      </c>
      <c r="Z53" s="26">
        <v>3</v>
      </c>
      <c r="AA53" s="34">
        <f t="shared" si="15"/>
        <v>39</v>
      </c>
      <c r="AB53" s="26">
        <v>6</v>
      </c>
      <c r="AC53" s="34">
        <f t="shared" si="16"/>
        <v>6</v>
      </c>
      <c r="AD53" s="93">
        <f t="shared" si="33"/>
        <v>92</v>
      </c>
      <c r="AE53" s="9"/>
      <c r="AF53" s="9"/>
      <c r="AG53" s="9"/>
      <c r="AH53" s="9"/>
      <c r="AI53" s="10"/>
      <c r="AJ53" s="12"/>
      <c r="AK53" s="9"/>
      <c r="AL53" s="12"/>
    </row>
    <row r="54" spans="1:38" s="8" customFormat="1">
      <c r="A54" s="20">
        <v>53</v>
      </c>
      <c r="B54" s="48" t="s">
        <v>67</v>
      </c>
      <c r="C54" s="21" t="s">
        <v>68</v>
      </c>
      <c r="D54" s="21" t="s">
        <v>69</v>
      </c>
      <c r="E54" s="21" t="s">
        <v>70</v>
      </c>
      <c r="F54" s="24" t="s">
        <v>186</v>
      </c>
      <c r="G54" s="26">
        <v>2</v>
      </c>
      <c r="H54" s="34">
        <f t="shared" si="34"/>
        <v>8</v>
      </c>
      <c r="I54" s="26">
        <v>3</v>
      </c>
      <c r="J54" s="34">
        <f t="shared" si="35"/>
        <v>9</v>
      </c>
      <c r="K54" s="26">
        <v>2</v>
      </c>
      <c r="L54" s="34">
        <f t="shared" si="36"/>
        <v>4</v>
      </c>
      <c r="M54" s="23">
        <v>2</v>
      </c>
      <c r="N54" s="34"/>
      <c r="O54" s="26">
        <v>2</v>
      </c>
      <c r="P54" s="34">
        <f t="shared" si="37"/>
        <v>8</v>
      </c>
      <c r="Q54" s="26"/>
      <c r="R54" s="26"/>
      <c r="S54" s="26"/>
      <c r="T54" s="26">
        <v>2</v>
      </c>
      <c r="U54" s="34">
        <f t="shared" si="38"/>
        <v>21</v>
      </c>
      <c r="V54" s="26">
        <v>2</v>
      </c>
      <c r="W54" s="34">
        <f t="shared" si="14"/>
        <v>8</v>
      </c>
      <c r="X54" s="25" t="s">
        <v>266</v>
      </c>
      <c r="Y54" s="50">
        <v>2</v>
      </c>
      <c r="Z54" s="26">
        <v>4</v>
      </c>
      <c r="AA54" s="34">
        <f t="shared" si="15"/>
        <v>52</v>
      </c>
      <c r="AB54" s="26">
        <v>8</v>
      </c>
      <c r="AC54" s="34">
        <f t="shared" si="16"/>
        <v>8</v>
      </c>
      <c r="AD54" s="93">
        <f t="shared" si="33"/>
        <v>120</v>
      </c>
      <c r="AE54" s="9"/>
      <c r="AF54" s="9"/>
      <c r="AG54" s="9"/>
      <c r="AH54" s="9"/>
      <c r="AI54" s="10"/>
      <c r="AJ54" s="12"/>
      <c r="AK54" s="9"/>
      <c r="AL54" s="12"/>
    </row>
    <row r="55" spans="1:38" s="8" customFormat="1">
      <c r="A55" s="20">
        <v>54</v>
      </c>
      <c r="B55" s="48" t="s">
        <v>109</v>
      </c>
      <c r="C55" s="21" t="s">
        <v>53</v>
      </c>
      <c r="D55" s="21" t="s">
        <v>110</v>
      </c>
      <c r="E55" s="21" t="s">
        <v>111</v>
      </c>
      <c r="F55" s="24" t="s">
        <v>177</v>
      </c>
      <c r="G55" s="26">
        <v>2</v>
      </c>
      <c r="H55" s="34">
        <f t="shared" si="34"/>
        <v>8</v>
      </c>
      <c r="I55" s="26">
        <v>1</v>
      </c>
      <c r="J55" s="34">
        <f t="shared" si="35"/>
        <v>3</v>
      </c>
      <c r="K55" s="26">
        <v>1</v>
      </c>
      <c r="L55" s="34">
        <f t="shared" si="36"/>
        <v>2</v>
      </c>
      <c r="M55" s="23"/>
      <c r="N55" s="34"/>
      <c r="O55" s="26">
        <v>2</v>
      </c>
      <c r="P55" s="34">
        <f t="shared" si="37"/>
        <v>8</v>
      </c>
      <c r="Q55" s="26"/>
      <c r="R55" s="26"/>
      <c r="S55" s="26"/>
      <c r="T55" s="26">
        <v>1</v>
      </c>
      <c r="U55" s="34">
        <f t="shared" si="38"/>
        <v>10.5</v>
      </c>
      <c r="V55" s="26">
        <v>2</v>
      </c>
      <c r="W55" s="34">
        <f t="shared" si="14"/>
        <v>8</v>
      </c>
      <c r="X55" s="26"/>
      <c r="Y55" s="34">
        <v>0</v>
      </c>
      <c r="Z55" s="26">
        <v>3</v>
      </c>
      <c r="AA55" s="34">
        <f t="shared" si="15"/>
        <v>39</v>
      </c>
      <c r="AB55" s="26">
        <v>6</v>
      </c>
      <c r="AC55" s="34">
        <f t="shared" si="16"/>
        <v>6</v>
      </c>
      <c r="AD55" s="93">
        <f t="shared" si="33"/>
        <v>84.5</v>
      </c>
      <c r="AE55" s="9"/>
      <c r="AF55" s="9"/>
      <c r="AG55" s="9"/>
      <c r="AH55" s="9"/>
      <c r="AI55" s="10"/>
      <c r="AJ55" s="12"/>
      <c r="AK55" s="9"/>
      <c r="AL55" s="12"/>
    </row>
    <row r="56" spans="1:38" s="8" customFormat="1">
      <c r="A56" s="20">
        <v>55</v>
      </c>
      <c r="B56" s="21" t="s">
        <v>267</v>
      </c>
      <c r="C56" s="21" t="s">
        <v>268</v>
      </c>
      <c r="D56" s="21" t="s">
        <v>269</v>
      </c>
      <c r="E56" s="21" t="s">
        <v>270</v>
      </c>
      <c r="F56" s="24" t="s">
        <v>177</v>
      </c>
      <c r="G56" s="26">
        <v>2</v>
      </c>
      <c r="H56" s="61">
        <f t="shared" si="34"/>
        <v>8</v>
      </c>
      <c r="I56" s="26">
        <v>2</v>
      </c>
      <c r="J56" s="61">
        <f t="shared" si="35"/>
        <v>6</v>
      </c>
      <c r="K56" s="26">
        <v>2</v>
      </c>
      <c r="L56" s="34">
        <f t="shared" si="36"/>
        <v>4</v>
      </c>
      <c r="M56" s="23"/>
      <c r="N56" s="34"/>
      <c r="O56" s="26">
        <v>2</v>
      </c>
      <c r="P56" s="34">
        <f t="shared" si="37"/>
        <v>8</v>
      </c>
      <c r="Q56" s="26"/>
      <c r="R56" s="26"/>
      <c r="S56" s="26"/>
      <c r="T56" s="26">
        <v>2</v>
      </c>
      <c r="U56" s="34">
        <f t="shared" si="38"/>
        <v>21</v>
      </c>
      <c r="V56" s="26">
        <v>2</v>
      </c>
      <c r="W56" s="34">
        <f t="shared" si="14"/>
        <v>8</v>
      </c>
      <c r="X56" s="26"/>
      <c r="Y56" s="34">
        <v>0</v>
      </c>
      <c r="Z56" s="26">
        <v>3</v>
      </c>
      <c r="AA56" s="34">
        <f t="shared" si="15"/>
        <v>39</v>
      </c>
      <c r="AB56" s="26">
        <v>6</v>
      </c>
      <c r="AC56" s="34">
        <f t="shared" si="16"/>
        <v>6</v>
      </c>
      <c r="AD56" s="104">
        <f t="shared" si="33"/>
        <v>100</v>
      </c>
      <c r="AE56" s="9"/>
      <c r="AF56" s="9"/>
      <c r="AG56" s="9"/>
      <c r="AH56" s="9"/>
      <c r="AI56" s="10"/>
      <c r="AJ56" s="12"/>
      <c r="AK56" s="9"/>
      <c r="AL56" s="12"/>
    </row>
    <row r="57" spans="1:38" s="90" customFormat="1">
      <c r="A57" s="20">
        <v>56</v>
      </c>
      <c r="B57" s="35" t="s">
        <v>279</v>
      </c>
      <c r="C57" s="82" t="s">
        <v>280</v>
      </c>
      <c r="D57" s="82" t="s">
        <v>281</v>
      </c>
      <c r="E57" s="82" t="s">
        <v>282</v>
      </c>
      <c r="F57" s="83" t="s">
        <v>186</v>
      </c>
      <c r="G57" s="84">
        <v>2</v>
      </c>
      <c r="H57" s="85">
        <f>SUM(G57*4)</f>
        <v>8</v>
      </c>
      <c r="I57" s="84">
        <v>2</v>
      </c>
      <c r="J57" s="85">
        <f>SUM(I57*3)</f>
        <v>6</v>
      </c>
      <c r="K57" s="84">
        <v>2</v>
      </c>
      <c r="L57" s="85">
        <f>SUM(K57*2)</f>
        <v>4</v>
      </c>
      <c r="M57" s="86">
        <v>2</v>
      </c>
      <c r="N57" s="85">
        <v>10</v>
      </c>
      <c r="O57" s="84">
        <v>2</v>
      </c>
      <c r="P57" s="34">
        <f>SUM(O57*4)</f>
        <v>8</v>
      </c>
      <c r="Q57" s="84"/>
      <c r="R57" s="84"/>
      <c r="S57" s="84"/>
      <c r="T57" s="84">
        <v>2</v>
      </c>
      <c r="U57" s="34">
        <f>SUM(T57*10.5)</f>
        <v>21</v>
      </c>
      <c r="V57" s="84">
        <v>2</v>
      </c>
      <c r="W57" s="34">
        <f>SUM(V57*4)</f>
        <v>8</v>
      </c>
      <c r="X57" s="84">
        <v>2</v>
      </c>
      <c r="Y57" s="36">
        <v>0</v>
      </c>
      <c r="Z57" s="84">
        <v>4</v>
      </c>
      <c r="AA57" s="34">
        <f>SUM(Z57*13)</f>
        <v>52</v>
      </c>
      <c r="AB57" s="84">
        <v>8</v>
      </c>
      <c r="AC57" s="34">
        <f>SUM(AB57*1)</f>
        <v>8</v>
      </c>
      <c r="AD57" s="104">
        <f>SUM(H57,J57,L57,N57,P57,U57,W57,Y57,AA57,AC57)</f>
        <v>125</v>
      </c>
      <c r="AE57" s="87"/>
      <c r="AF57" s="91"/>
      <c r="AG57" s="87"/>
      <c r="AH57" s="87"/>
      <c r="AI57" s="88"/>
      <c r="AJ57" s="89"/>
      <c r="AK57" s="87"/>
      <c r="AL57" s="89"/>
    </row>
    <row r="58" spans="1:38" s="90" customFormat="1" ht="15" customHeight="1">
      <c r="A58" s="20">
        <v>57</v>
      </c>
      <c r="B58" s="53" t="s">
        <v>127</v>
      </c>
      <c r="C58" s="82" t="s">
        <v>128</v>
      </c>
      <c r="D58" s="82" t="s">
        <v>129</v>
      </c>
      <c r="E58" s="98" t="s">
        <v>130</v>
      </c>
      <c r="F58" s="99" t="s">
        <v>186</v>
      </c>
      <c r="G58" s="84">
        <v>1</v>
      </c>
      <c r="H58" s="85">
        <f>SUM(G58*4)</f>
        <v>4</v>
      </c>
      <c r="I58" s="84">
        <v>1</v>
      </c>
      <c r="J58" s="85">
        <f>SUM(I58*3)</f>
        <v>3</v>
      </c>
      <c r="K58" s="100">
        <v>1</v>
      </c>
      <c r="L58" s="85">
        <f t="shared" ref="L58" si="39">SUM(K58*2)</f>
        <v>2</v>
      </c>
      <c r="M58" s="101"/>
      <c r="N58" s="102">
        <v>10.5</v>
      </c>
      <c r="O58" s="100">
        <v>1</v>
      </c>
      <c r="P58" s="34">
        <f t="shared" ref="P58" si="40">SUM(O58*4)</f>
        <v>4</v>
      </c>
      <c r="Q58" s="84"/>
      <c r="R58" s="84"/>
      <c r="S58" s="84"/>
      <c r="T58" s="100">
        <v>1</v>
      </c>
      <c r="U58" s="34">
        <f t="shared" ref="U58" si="41">SUM(T58*10.5)</f>
        <v>10.5</v>
      </c>
      <c r="V58" s="84">
        <v>1</v>
      </c>
      <c r="W58" s="34">
        <f t="shared" ref="W58:W59" si="42">SUM(V58*4)</f>
        <v>4</v>
      </c>
      <c r="X58" s="100"/>
      <c r="Y58" s="34">
        <v>0</v>
      </c>
      <c r="Z58" s="100">
        <v>3</v>
      </c>
      <c r="AA58" s="34">
        <f t="shared" ref="AA58:AA59" si="43">SUM(Z58*13)</f>
        <v>39</v>
      </c>
      <c r="AB58" s="100">
        <v>3</v>
      </c>
      <c r="AC58" s="34">
        <f t="shared" ref="AC58:AC59" si="44">SUM(AB58*1)</f>
        <v>3</v>
      </c>
      <c r="AD58" s="104">
        <f t="shared" ref="AD58:AD59" si="45">SUM(H58,J58,L58,N58,P58,U58,W58,Y58,AA58,AC58)</f>
        <v>80</v>
      </c>
      <c r="AE58" s="87"/>
      <c r="AF58" s="87"/>
      <c r="AG58" s="87"/>
      <c r="AH58" s="87"/>
      <c r="AI58" s="88"/>
      <c r="AJ58" s="89"/>
      <c r="AK58" s="87"/>
      <c r="AL58" s="89"/>
    </row>
    <row r="59" spans="1:38" s="8" customFormat="1">
      <c r="A59" s="20">
        <v>58</v>
      </c>
      <c r="B59" s="21" t="s">
        <v>263</v>
      </c>
      <c r="C59" s="21" t="s">
        <v>264</v>
      </c>
      <c r="D59" s="21" t="s">
        <v>265</v>
      </c>
      <c r="E59" s="21" t="s">
        <v>283</v>
      </c>
      <c r="F59" s="24" t="s">
        <v>177</v>
      </c>
      <c r="G59" s="26">
        <v>2</v>
      </c>
      <c r="H59" s="61">
        <f t="shared" ref="H59" si="46">SUM(G59*4)</f>
        <v>8</v>
      </c>
      <c r="I59" s="26">
        <v>2</v>
      </c>
      <c r="J59" s="61">
        <f t="shared" ref="J59" si="47">SUM(I59*3)</f>
        <v>6</v>
      </c>
      <c r="K59" s="26">
        <v>2</v>
      </c>
      <c r="L59" s="34">
        <f t="shared" ref="L59" si="48">SUM(K59*2)</f>
        <v>4</v>
      </c>
      <c r="M59" s="23"/>
      <c r="N59" s="34"/>
      <c r="O59" s="26">
        <v>2</v>
      </c>
      <c r="P59" s="34">
        <f t="shared" ref="P59" si="49">SUM(O59*4)</f>
        <v>8</v>
      </c>
      <c r="Q59" s="26"/>
      <c r="R59" s="26"/>
      <c r="S59" s="26"/>
      <c r="T59" s="26">
        <v>2</v>
      </c>
      <c r="U59" s="34">
        <f t="shared" ref="U59" si="50">SUM(T59*10.5)</f>
        <v>21</v>
      </c>
      <c r="V59" s="26">
        <v>2</v>
      </c>
      <c r="W59" s="34">
        <f t="shared" si="42"/>
        <v>8</v>
      </c>
      <c r="X59" s="26">
        <v>2</v>
      </c>
      <c r="Y59" s="34">
        <v>4</v>
      </c>
      <c r="Z59" s="26">
        <v>3</v>
      </c>
      <c r="AA59" s="34">
        <f t="shared" si="43"/>
        <v>39</v>
      </c>
      <c r="AB59" s="26">
        <v>6</v>
      </c>
      <c r="AC59" s="34">
        <f t="shared" si="44"/>
        <v>6</v>
      </c>
      <c r="AD59" s="104">
        <f t="shared" si="45"/>
        <v>104</v>
      </c>
      <c r="AE59" s="9"/>
      <c r="AF59" s="9"/>
      <c r="AG59" s="9"/>
      <c r="AH59" s="9"/>
      <c r="AI59" s="10"/>
      <c r="AJ59" s="12"/>
      <c r="AK59" s="9"/>
      <c r="AL59" s="12"/>
    </row>
    <row r="60" spans="1:38" s="8" customFormat="1">
      <c r="A60" s="20">
        <v>59</v>
      </c>
      <c r="B60" s="35" t="s">
        <v>271</v>
      </c>
      <c r="C60" s="21" t="s">
        <v>272</v>
      </c>
      <c r="D60" s="21" t="s">
        <v>273</v>
      </c>
      <c r="E60" s="21" t="s">
        <v>284</v>
      </c>
      <c r="F60" s="24" t="s">
        <v>177</v>
      </c>
      <c r="G60" s="26">
        <v>2</v>
      </c>
      <c r="H60" s="61">
        <f t="shared" si="34"/>
        <v>8</v>
      </c>
      <c r="I60" s="26">
        <v>2</v>
      </c>
      <c r="J60" s="61">
        <f t="shared" si="35"/>
        <v>6</v>
      </c>
      <c r="K60" s="26">
        <v>2</v>
      </c>
      <c r="L60" s="34">
        <f t="shared" si="36"/>
        <v>4</v>
      </c>
      <c r="M60" s="23">
        <v>2</v>
      </c>
      <c r="N60" s="34"/>
      <c r="O60" s="26">
        <v>2</v>
      </c>
      <c r="P60" s="34">
        <f t="shared" si="37"/>
        <v>8</v>
      </c>
      <c r="Q60" s="26"/>
      <c r="R60" s="26"/>
      <c r="S60" s="26">
        <v>2</v>
      </c>
      <c r="T60" s="26"/>
      <c r="U60" s="34">
        <f t="shared" si="38"/>
        <v>0</v>
      </c>
      <c r="V60" s="26"/>
      <c r="W60" s="34">
        <f t="shared" si="14"/>
        <v>0</v>
      </c>
      <c r="X60" s="26">
        <v>2</v>
      </c>
      <c r="Y60" s="36">
        <v>0</v>
      </c>
      <c r="Z60" s="26">
        <v>3</v>
      </c>
      <c r="AA60" s="34">
        <f t="shared" si="15"/>
        <v>39</v>
      </c>
      <c r="AB60" s="26">
        <v>6</v>
      </c>
      <c r="AC60" s="34">
        <f t="shared" si="16"/>
        <v>6</v>
      </c>
      <c r="AD60" s="104">
        <f t="shared" si="33"/>
        <v>71</v>
      </c>
      <c r="AE60" s="9"/>
      <c r="AF60" s="9"/>
      <c r="AG60" s="9"/>
      <c r="AH60" s="9"/>
      <c r="AI60" s="10"/>
      <c r="AJ60" s="12"/>
      <c r="AK60" s="9"/>
      <c r="AL60" s="12"/>
    </row>
    <row r="61" spans="1:38" s="90" customFormat="1">
      <c r="A61" s="20">
        <v>60</v>
      </c>
      <c r="B61" s="35" t="s">
        <v>285</v>
      </c>
      <c r="C61" s="82" t="s">
        <v>286</v>
      </c>
      <c r="D61" s="82" t="s">
        <v>287</v>
      </c>
      <c r="E61" s="82" t="s">
        <v>288</v>
      </c>
      <c r="F61" s="83" t="s">
        <v>177</v>
      </c>
      <c r="G61" s="84">
        <v>5</v>
      </c>
      <c r="H61" s="85">
        <f t="shared" ref="H61" si="51">SUM(G61*4)</f>
        <v>20</v>
      </c>
      <c r="I61" s="84">
        <v>3</v>
      </c>
      <c r="J61" s="85">
        <f t="shared" ref="J61" si="52">SUM(I61*3)</f>
        <v>9</v>
      </c>
      <c r="K61" s="84">
        <v>5</v>
      </c>
      <c r="L61" s="34">
        <f t="shared" si="36"/>
        <v>10</v>
      </c>
      <c r="M61" s="86">
        <v>5</v>
      </c>
      <c r="N61" s="85"/>
      <c r="O61" s="84">
        <v>5</v>
      </c>
      <c r="P61" s="34">
        <f t="shared" si="37"/>
        <v>20</v>
      </c>
      <c r="Q61" s="84"/>
      <c r="R61" s="84"/>
      <c r="S61" s="84"/>
      <c r="T61" s="84">
        <v>5</v>
      </c>
      <c r="U61" s="34">
        <f t="shared" ref="U61" si="53">SUM(T61*10.5)</f>
        <v>52.5</v>
      </c>
      <c r="V61" s="84">
        <v>5</v>
      </c>
      <c r="W61" s="34">
        <f t="shared" si="14"/>
        <v>20</v>
      </c>
      <c r="X61" s="84">
        <v>5</v>
      </c>
      <c r="Y61" s="36">
        <v>0</v>
      </c>
      <c r="Z61" s="84">
        <v>3</v>
      </c>
      <c r="AA61" s="34">
        <f t="shared" si="15"/>
        <v>39</v>
      </c>
      <c r="AB61" s="84">
        <v>15</v>
      </c>
      <c r="AC61" s="34">
        <f t="shared" si="16"/>
        <v>15</v>
      </c>
      <c r="AD61" s="104">
        <f t="shared" si="33"/>
        <v>185.5</v>
      </c>
      <c r="AE61" s="112"/>
      <c r="AF61" s="87"/>
      <c r="AG61" s="87"/>
      <c r="AH61" s="87"/>
      <c r="AI61" s="88"/>
      <c r="AJ61" s="89"/>
      <c r="AK61" s="87"/>
      <c r="AL61" s="89"/>
    </row>
    <row r="62" spans="1:38" s="90" customFormat="1">
      <c r="A62" s="20">
        <v>61</v>
      </c>
      <c r="B62" s="82" t="s">
        <v>151</v>
      </c>
      <c r="C62" s="82" t="s">
        <v>152</v>
      </c>
      <c r="D62" s="82" t="s">
        <v>153</v>
      </c>
      <c r="E62" s="82" t="s">
        <v>289</v>
      </c>
      <c r="F62" s="83" t="s">
        <v>290</v>
      </c>
      <c r="G62" s="84">
        <v>2</v>
      </c>
      <c r="H62" s="85">
        <f t="shared" ref="H62:H63" si="54">SUM(G62*4)</f>
        <v>8</v>
      </c>
      <c r="I62" s="84">
        <v>1</v>
      </c>
      <c r="J62" s="85">
        <f t="shared" ref="J62" si="55">SUM(I62*3)</f>
        <v>3</v>
      </c>
      <c r="K62" s="84">
        <v>2</v>
      </c>
      <c r="L62" s="85">
        <f t="shared" ref="L62" si="56">SUM(K62*2)</f>
        <v>4</v>
      </c>
      <c r="M62" s="86"/>
      <c r="N62" s="85"/>
      <c r="O62" s="84">
        <v>2</v>
      </c>
      <c r="P62" s="34">
        <f t="shared" ref="P62:P63" si="57">SUM(O62*4)</f>
        <v>8</v>
      </c>
      <c r="Q62" s="84"/>
      <c r="R62" s="84"/>
      <c r="S62" s="84"/>
      <c r="T62" s="84"/>
      <c r="U62" s="34">
        <f t="shared" ref="U62:U63" si="58">SUM(T62*10.5)</f>
        <v>0</v>
      </c>
      <c r="V62" s="84"/>
      <c r="W62" s="34">
        <f>SUM(V62*4)</f>
        <v>0</v>
      </c>
      <c r="X62" s="84"/>
      <c r="Y62" s="34">
        <v>0</v>
      </c>
      <c r="Z62" s="84">
        <v>2</v>
      </c>
      <c r="AA62" s="34">
        <f>SUM(Z62*13)</f>
        <v>26</v>
      </c>
      <c r="AB62" s="84">
        <v>4</v>
      </c>
      <c r="AC62" s="34">
        <f>SUM(AB62*1)</f>
        <v>4</v>
      </c>
      <c r="AD62" s="104">
        <f>SUM(H62,J62,L62,N62,P62,U62,W62,Y62,AA62,AC62)</f>
        <v>53</v>
      </c>
      <c r="AE62" s="87"/>
      <c r="AF62" s="87"/>
      <c r="AG62" s="87"/>
      <c r="AH62" s="87"/>
      <c r="AI62" s="88"/>
      <c r="AJ62" s="89"/>
      <c r="AK62" s="87"/>
      <c r="AL62" s="89"/>
    </row>
    <row r="63" spans="1:38">
      <c r="A63" s="19">
        <v>62</v>
      </c>
      <c r="B63" t="s">
        <v>297</v>
      </c>
      <c r="C63" s="109" t="s">
        <v>298</v>
      </c>
      <c r="D63" s="109" t="s">
        <v>299</v>
      </c>
      <c r="E63" t="s">
        <v>300</v>
      </c>
      <c r="F63" s="17" t="s">
        <v>186</v>
      </c>
      <c r="G63" s="17">
        <v>2</v>
      </c>
      <c r="H63" s="85">
        <f t="shared" si="54"/>
        <v>8</v>
      </c>
      <c r="O63" s="17">
        <v>2</v>
      </c>
      <c r="P63" s="34">
        <f t="shared" si="57"/>
        <v>8</v>
      </c>
      <c r="S63" s="43">
        <v>2</v>
      </c>
      <c r="T63" s="17">
        <v>2</v>
      </c>
      <c r="U63" s="34">
        <f t="shared" si="58"/>
        <v>21</v>
      </c>
      <c r="V63" s="17">
        <v>2</v>
      </c>
      <c r="W63" s="34">
        <f>SUM(V63*4)</f>
        <v>8</v>
      </c>
      <c r="X63" s="17">
        <v>2</v>
      </c>
      <c r="Y63" s="110">
        <v>0</v>
      </c>
      <c r="Z63" s="17">
        <v>4</v>
      </c>
      <c r="AA63" s="34">
        <f>SUM(Z63*13)</f>
        <v>52</v>
      </c>
      <c r="AB63" s="17">
        <v>8</v>
      </c>
      <c r="AC63" s="34">
        <f>SUM(AB63*1)</f>
        <v>8</v>
      </c>
      <c r="AD63" s="104">
        <f>SUM(H63,J63,L63,N63,P63,U63,W63,Y63,AA63,AC63)</f>
        <v>105</v>
      </c>
    </row>
    <row r="64" spans="1:38">
      <c r="C64" s="113"/>
      <c r="D64" s="113"/>
      <c r="H64" s="114"/>
      <c r="P64" s="115"/>
      <c r="U64" s="115"/>
      <c r="W64" s="115"/>
      <c r="Y64" s="116"/>
      <c r="AA64" s="115"/>
      <c r="AC64" s="115"/>
      <c r="AD64" s="107">
        <f>SUM(AD2:AD63)</f>
        <v>6898.5</v>
      </c>
    </row>
    <row r="65" spans="1:38" s="69" customFormat="1">
      <c r="A65" s="128" t="s">
        <v>308</v>
      </c>
      <c r="B65" s="128"/>
      <c r="C65" s="128"/>
      <c r="D65" s="62"/>
      <c r="E65" s="62"/>
      <c r="F65" s="63"/>
      <c r="G65" s="64">
        <f t="shared" ref="G65:AC65" si="59">SUM(G2:G63)</f>
        <v>110</v>
      </c>
      <c r="H65" s="65">
        <f t="shared" si="59"/>
        <v>440</v>
      </c>
      <c r="I65" s="64">
        <f t="shared" si="59"/>
        <v>89</v>
      </c>
      <c r="J65" s="65">
        <f t="shared" si="59"/>
        <v>267</v>
      </c>
      <c r="K65" s="64">
        <f t="shared" si="59"/>
        <v>92</v>
      </c>
      <c r="L65" s="65">
        <f t="shared" si="59"/>
        <v>184</v>
      </c>
      <c r="M65" s="64">
        <f t="shared" si="59"/>
        <v>98</v>
      </c>
      <c r="N65" s="65">
        <f t="shared" si="59"/>
        <v>209.5</v>
      </c>
      <c r="O65" s="64">
        <f t="shared" si="59"/>
        <v>113</v>
      </c>
      <c r="P65" s="65">
        <f t="shared" si="59"/>
        <v>452</v>
      </c>
      <c r="Q65" s="64">
        <f t="shared" si="59"/>
        <v>4</v>
      </c>
      <c r="R65" s="64">
        <f t="shared" si="59"/>
        <v>4</v>
      </c>
      <c r="S65" s="64">
        <f t="shared" si="59"/>
        <v>20</v>
      </c>
      <c r="T65" s="64">
        <f t="shared" si="59"/>
        <v>112</v>
      </c>
      <c r="U65" s="65">
        <f t="shared" si="59"/>
        <v>1176</v>
      </c>
      <c r="V65" s="64">
        <f t="shared" si="59"/>
        <v>113</v>
      </c>
      <c r="W65" s="65">
        <f t="shared" si="59"/>
        <v>452</v>
      </c>
      <c r="X65" s="64">
        <f t="shared" si="59"/>
        <v>41</v>
      </c>
      <c r="Y65" s="65">
        <f t="shared" si="59"/>
        <v>16</v>
      </c>
      <c r="Z65" s="64">
        <f t="shared" si="59"/>
        <v>247</v>
      </c>
      <c r="AA65" s="65">
        <f t="shared" si="59"/>
        <v>3211</v>
      </c>
      <c r="AB65" s="64">
        <f t="shared" si="59"/>
        <v>491</v>
      </c>
      <c r="AC65" s="65">
        <f t="shared" si="59"/>
        <v>491</v>
      </c>
      <c r="AD65" s="117">
        <f t="shared" ref="AD65" si="60">SUM(H65,J65,L65,N65,P65,U65,W65,Y65,AA65,AC65)</f>
        <v>6898.5</v>
      </c>
      <c r="AE65" s="67"/>
      <c r="AF65" s="67"/>
      <c r="AG65" s="67"/>
      <c r="AH65" s="67"/>
      <c r="AI65" s="68"/>
      <c r="AJ65" s="62"/>
      <c r="AK65" s="67"/>
      <c r="AL65" s="62"/>
    </row>
    <row r="66" spans="1:38" s="69" customFormat="1">
      <c r="A66" s="111" t="s">
        <v>309</v>
      </c>
      <c r="B66" s="62"/>
      <c r="C66" s="62"/>
      <c r="D66" s="62"/>
      <c r="E66" s="62"/>
      <c r="F66" s="63"/>
      <c r="G66" s="64"/>
      <c r="H66" s="71"/>
      <c r="I66" s="122">
        <v>100</v>
      </c>
      <c r="J66" s="123">
        <f>SUM(I66*1.6)</f>
        <v>160</v>
      </c>
      <c r="K66" s="125" t="s">
        <v>310</v>
      </c>
      <c r="L66" s="65"/>
      <c r="M66" s="73"/>
      <c r="N66" s="65">
        <v>255.91</v>
      </c>
      <c r="O66" s="64"/>
      <c r="P66" s="65"/>
      <c r="Q66" s="64"/>
      <c r="R66" s="64"/>
      <c r="S66" s="64"/>
      <c r="T66" s="122">
        <v>115</v>
      </c>
      <c r="U66" s="123">
        <f>SUM((T66*9.5)+50)</f>
        <v>1142.5</v>
      </c>
      <c r="V66" s="64"/>
      <c r="W66" s="71"/>
      <c r="X66" s="64"/>
      <c r="Y66" s="65"/>
      <c r="Z66" s="64"/>
      <c r="AA66" s="65"/>
      <c r="AB66" s="74"/>
      <c r="AC66" s="65"/>
      <c r="AD66" s="108"/>
      <c r="AE66" s="67"/>
      <c r="AF66" s="67"/>
      <c r="AG66" s="67"/>
      <c r="AH66" s="67"/>
      <c r="AI66" s="68"/>
      <c r="AJ66" s="62"/>
      <c r="AK66" s="67"/>
      <c r="AL66" s="62"/>
    </row>
    <row r="67" spans="1:38" s="69" customFormat="1">
      <c r="A67" s="70"/>
      <c r="F67" s="78"/>
      <c r="G67" s="78"/>
      <c r="I67" s="70"/>
      <c r="J67" s="124">
        <f>SUM(I66*1.3*0.9)</f>
        <v>117</v>
      </c>
      <c r="K67" s="69" t="s">
        <v>303</v>
      </c>
      <c r="M67" s="78"/>
      <c r="N67" s="126">
        <f>SUM(N65:N66)</f>
        <v>465.40999999999997</v>
      </c>
      <c r="O67" s="78"/>
      <c r="Q67" s="79"/>
      <c r="R67" s="79"/>
      <c r="S67" s="79"/>
      <c r="T67" s="78"/>
      <c r="U67" s="81"/>
      <c r="V67" s="78"/>
      <c r="X67" s="78"/>
      <c r="Z67" s="78"/>
      <c r="AB67" s="78"/>
    </row>
    <row r="68" spans="1:38" s="8" customFormat="1">
      <c r="A68" s="18"/>
      <c r="C68" s="16" t="s">
        <v>301</v>
      </c>
      <c r="D68" s="16" t="s">
        <v>302</v>
      </c>
      <c r="F68" s="16"/>
      <c r="G68" s="16"/>
      <c r="I68" s="16"/>
      <c r="M68" s="16"/>
      <c r="O68" s="16"/>
      <c r="Q68" s="42"/>
      <c r="R68" s="42"/>
      <c r="S68" s="42"/>
      <c r="T68" s="16"/>
      <c r="V68" s="16"/>
      <c r="X68" s="16"/>
      <c r="Z68" s="16"/>
      <c r="AB68" s="16"/>
    </row>
    <row r="69" spans="1:38" s="8" customFormat="1">
      <c r="A69" s="18"/>
      <c r="B69" s="8" t="s">
        <v>295</v>
      </c>
      <c r="C69" s="39">
        <f>SUM(AA65,AC65)</f>
        <v>3702</v>
      </c>
      <c r="D69" s="39">
        <v>3702</v>
      </c>
      <c r="E69" s="39">
        <f>SUM(C69-D69)</f>
        <v>0</v>
      </c>
      <c r="F69" s="16"/>
      <c r="G69" s="16"/>
      <c r="I69" s="16"/>
      <c r="M69" s="16"/>
      <c r="O69" s="16"/>
      <c r="Q69" s="42"/>
      <c r="R69" s="42"/>
      <c r="S69" s="42"/>
      <c r="T69" s="16"/>
      <c r="V69" s="16"/>
      <c r="X69" s="16"/>
      <c r="Z69" s="16"/>
      <c r="AB69" s="16"/>
    </row>
    <row r="70" spans="1:38" s="8" customFormat="1">
      <c r="A70" s="18"/>
      <c r="B70" s="8" t="s">
        <v>181</v>
      </c>
      <c r="C70" s="39">
        <f>U65</f>
        <v>1176</v>
      </c>
      <c r="D70" s="39">
        <v>1145</v>
      </c>
      <c r="E70" s="39">
        <f>SUM(C70-D70)</f>
        <v>31</v>
      </c>
      <c r="F70" s="16"/>
      <c r="G70" s="16"/>
      <c r="I70" s="16"/>
      <c r="M70" s="16"/>
      <c r="O70" s="16"/>
      <c r="Q70" s="42"/>
      <c r="R70" s="42"/>
      <c r="S70" s="42"/>
      <c r="T70" s="16"/>
      <c r="V70" s="16"/>
      <c r="X70" s="16"/>
      <c r="Z70" s="16"/>
      <c r="AB70" s="16"/>
      <c r="AD70" s="8">
        <v>6588.5</v>
      </c>
    </row>
    <row r="71" spans="1:38" s="8" customFormat="1">
      <c r="A71" s="18"/>
      <c r="B71" s="8" t="s">
        <v>150</v>
      </c>
      <c r="C71" s="39">
        <f>SUM(H65,L65,P65,W65)</f>
        <v>1528</v>
      </c>
      <c r="D71" s="39">
        <v>987.22</v>
      </c>
      <c r="E71" s="39">
        <f t="shared" ref="E71:E75" si="61">SUM(C71-D71)</f>
        <v>540.78</v>
      </c>
      <c r="F71" s="16"/>
      <c r="G71" s="16"/>
      <c r="I71" s="16"/>
      <c r="M71" s="16"/>
      <c r="O71" s="16"/>
      <c r="Q71" s="42"/>
      <c r="R71" s="42"/>
      <c r="S71" s="42"/>
      <c r="T71" s="16"/>
      <c r="V71" s="16"/>
      <c r="X71" s="16"/>
      <c r="Z71" s="16"/>
      <c r="AB71" s="16"/>
      <c r="AD71" s="8">
        <v>120</v>
      </c>
    </row>
    <row r="72" spans="1:38" s="8" customFormat="1">
      <c r="A72" s="18"/>
      <c r="B72" s="8" t="s">
        <v>296</v>
      </c>
      <c r="C72" s="39">
        <f>SUM(I65*1.9)</f>
        <v>169.1</v>
      </c>
      <c r="D72" s="39">
        <v>160</v>
      </c>
      <c r="E72" s="39">
        <f t="shared" si="61"/>
        <v>9.0999999999999943</v>
      </c>
      <c r="F72" s="16"/>
      <c r="G72" s="16"/>
      <c r="I72" s="16"/>
      <c r="M72" s="16"/>
      <c r="O72" s="16"/>
      <c r="Q72" s="42"/>
      <c r="R72" s="42"/>
      <c r="S72" s="42"/>
      <c r="T72" s="16"/>
      <c r="V72" s="16"/>
      <c r="X72" s="16"/>
      <c r="Z72" s="16"/>
      <c r="AB72" s="16"/>
      <c r="AD72" s="15"/>
    </row>
    <row r="73" spans="1:38" s="8" customFormat="1">
      <c r="A73" s="18"/>
      <c r="B73" s="8" t="s">
        <v>303</v>
      </c>
      <c r="C73" s="39">
        <f>SUM(I65*1.1)</f>
        <v>97.9</v>
      </c>
      <c r="D73" s="39">
        <f>J67</f>
        <v>117</v>
      </c>
      <c r="E73" s="39">
        <f t="shared" si="61"/>
        <v>-19.099999999999994</v>
      </c>
      <c r="F73" s="16"/>
      <c r="G73" s="16"/>
      <c r="I73" s="16"/>
      <c r="M73" s="16"/>
      <c r="O73" s="16"/>
      <c r="Q73" s="42"/>
      <c r="R73" s="42"/>
      <c r="S73" s="42"/>
      <c r="T73" s="16"/>
      <c r="V73" s="16"/>
      <c r="X73" s="16"/>
      <c r="Z73" s="16"/>
      <c r="AB73" s="16"/>
    </row>
    <row r="74" spans="1:38" s="8" customFormat="1">
      <c r="A74" s="18"/>
      <c r="B74" s="8" t="s">
        <v>312</v>
      </c>
      <c r="C74" s="39">
        <f>N65</f>
        <v>209.5</v>
      </c>
      <c r="D74" s="39">
        <f>N65</f>
        <v>209.5</v>
      </c>
      <c r="E74" s="39">
        <f t="shared" si="61"/>
        <v>0</v>
      </c>
      <c r="F74" s="16" t="s">
        <v>313</v>
      </c>
      <c r="G74" s="16"/>
      <c r="I74" s="16"/>
      <c r="M74" s="16"/>
      <c r="O74" s="16"/>
      <c r="Q74" s="42"/>
      <c r="R74" s="42"/>
      <c r="S74" s="42"/>
      <c r="T74" s="16"/>
      <c r="V74" s="16"/>
      <c r="X74" s="16"/>
      <c r="Z74" s="16"/>
      <c r="AB74" s="16"/>
    </row>
    <row r="75" spans="1:38" s="8" customFormat="1">
      <c r="A75" s="18"/>
      <c r="B75" s="8" t="s">
        <v>13</v>
      </c>
      <c r="C75" s="39">
        <f>Y65</f>
        <v>16</v>
      </c>
      <c r="D75" s="39">
        <v>16</v>
      </c>
      <c r="E75" s="39">
        <f t="shared" si="61"/>
        <v>0</v>
      </c>
      <c r="F75" s="16"/>
      <c r="G75" s="16"/>
      <c r="I75" s="16"/>
      <c r="M75" s="16"/>
      <c r="O75" s="16"/>
      <c r="Q75" s="42"/>
      <c r="R75" s="42"/>
      <c r="S75" s="42"/>
      <c r="T75" s="16"/>
      <c r="V75" s="16"/>
      <c r="X75" s="16"/>
      <c r="Z75" s="16"/>
      <c r="AB75" s="16"/>
    </row>
    <row r="76" spans="1:38" s="8" customFormat="1">
      <c r="A76" s="18"/>
      <c r="B76" s="8" t="s">
        <v>17</v>
      </c>
      <c r="C76" s="118">
        <f>SUM(C69:C75)</f>
        <v>6898.5</v>
      </c>
      <c r="D76" s="118">
        <f>SUM(D69:D75)</f>
        <v>6336.72</v>
      </c>
      <c r="E76" s="118">
        <f>SUM(E69:E75)</f>
        <v>561.78</v>
      </c>
      <c r="F76" s="16" t="s">
        <v>304</v>
      </c>
      <c r="G76" s="16"/>
      <c r="I76" s="16"/>
      <c r="M76" s="16"/>
      <c r="O76" s="16"/>
      <c r="Q76" s="42"/>
      <c r="R76" s="42"/>
      <c r="S76" s="42"/>
      <c r="T76" s="16"/>
      <c r="V76" s="16"/>
      <c r="X76" s="16"/>
      <c r="Z76" s="16"/>
      <c r="AB76" s="16"/>
    </row>
    <row r="77" spans="1:38" s="8" customFormat="1">
      <c r="A77" s="18"/>
      <c r="C77" s="39"/>
      <c r="F77" s="16"/>
      <c r="G77" s="16"/>
      <c r="I77" s="16"/>
      <c r="M77" s="16"/>
      <c r="O77" s="16"/>
      <c r="Q77" s="42"/>
      <c r="R77" s="42"/>
      <c r="S77" s="42"/>
      <c r="T77" s="16"/>
      <c r="V77" s="16"/>
      <c r="X77" s="16"/>
      <c r="Z77" s="16"/>
      <c r="AB77" s="16"/>
    </row>
    <row r="78" spans="1:38" s="8" customFormat="1">
      <c r="A78" s="18"/>
      <c r="B78" s="8" t="s">
        <v>305</v>
      </c>
      <c r="D78" s="39">
        <v>1347</v>
      </c>
      <c r="F78" s="16"/>
      <c r="G78" s="16"/>
      <c r="I78" s="16"/>
      <c r="M78" s="16"/>
      <c r="O78" s="16"/>
      <c r="Q78" s="42"/>
      <c r="R78" s="42"/>
      <c r="S78" s="42"/>
      <c r="T78" s="16"/>
      <c r="V78" s="16"/>
      <c r="X78" s="16"/>
      <c r="Z78" s="16"/>
      <c r="AB78" s="16"/>
    </row>
    <row r="79" spans="1:38" s="8" customFormat="1">
      <c r="A79" s="18"/>
      <c r="B79" s="8" t="s">
        <v>314</v>
      </c>
      <c r="C79" s="39">
        <v>400</v>
      </c>
      <c r="F79" s="16"/>
      <c r="G79" s="16"/>
      <c r="I79" s="16"/>
      <c r="M79" s="16"/>
      <c r="O79" s="16"/>
      <c r="Q79" s="42"/>
      <c r="R79" s="42"/>
      <c r="S79" s="42"/>
      <c r="T79" s="16"/>
      <c r="V79" s="16"/>
      <c r="X79" s="16"/>
      <c r="Z79" s="16"/>
      <c r="AB79" s="16"/>
    </row>
    <row r="80" spans="1:38" s="8" customFormat="1">
      <c r="A80" s="18"/>
      <c r="B80" s="8" t="s">
        <v>315</v>
      </c>
      <c r="C80" s="39">
        <v>400</v>
      </c>
      <c r="F80" s="16"/>
      <c r="G80" s="16"/>
      <c r="I80" s="16"/>
      <c r="M80" s="16"/>
      <c r="O80" s="16"/>
      <c r="Q80" s="42"/>
      <c r="R80" s="42"/>
      <c r="S80" s="42"/>
      <c r="T80" s="16"/>
      <c r="V80" s="16"/>
      <c r="X80" s="16"/>
      <c r="Z80" s="16"/>
      <c r="AB80" s="16"/>
    </row>
    <row r="81" spans="1:28" s="8" customFormat="1">
      <c r="A81" s="18"/>
      <c r="B81" s="8" t="s">
        <v>316</v>
      </c>
      <c r="C81" s="129">
        <f>N66</f>
        <v>255.91</v>
      </c>
      <c r="F81" s="16"/>
      <c r="G81" s="16"/>
      <c r="I81" s="16"/>
      <c r="M81" s="16"/>
      <c r="O81" s="16"/>
      <c r="Q81" s="42"/>
      <c r="R81" s="42"/>
      <c r="S81" s="42"/>
      <c r="T81" s="16"/>
      <c r="V81" s="16"/>
      <c r="X81" s="16"/>
      <c r="Z81" s="16"/>
      <c r="AB81" s="16"/>
    </row>
    <row r="82" spans="1:28" s="8" customFormat="1">
      <c r="A82" s="18"/>
      <c r="B82" s="8" t="s">
        <v>317</v>
      </c>
      <c r="C82" s="129">
        <f>N65</f>
        <v>209.5</v>
      </c>
      <c r="F82" s="16"/>
      <c r="G82" s="16"/>
      <c r="I82" s="16"/>
      <c r="M82" s="16"/>
      <c r="O82" s="16"/>
      <c r="Q82" s="42"/>
      <c r="R82" s="42"/>
      <c r="S82" s="42"/>
      <c r="T82" s="16"/>
      <c r="V82" s="16"/>
      <c r="X82" s="16"/>
      <c r="Z82" s="16"/>
      <c r="AB82" s="16"/>
    </row>
    <row r="83" spans="1:28" s="8" customFormat="1">
      <c r="A83" s="18"/>
      <c r="B83" s="8" t="s">
        <v>48</v>
      </c>
      <c r="C83" s="39">
        <v>90</v>
      </c>
      <c r="F83" s="16"/>
      <c r="G83" s="16"/>
      <c r="I83" s="16"/>
      <c r="M83" s="16"/>
      <c r="O83" s="16"/>
      <c r="Q83" s="42"/>
      <c r="R83" s="42"/>
      <c r="S83" s="42"/>
      <c r="T83" s="16"/>
      <c r="V83" s="16"/>
      <c r="X83" s="16"/>
      <c r="Z83" s="16"/>
      <c r="AB83" s="16"/>
    </row>
    <row r="84" spans="1:28" s="8" customFormat="1">
      <c r="A84" s="18"/>
      <c r="F84" s="16"/>
      <c r="G84" s="16"/>
      <c r="I84" s="16"/>
      <c r="M84" s="16"/>
      <c r="O84" s="16"/>
      <c r="Q84" s="42"/>
      <c r="R84" s="42"/>
      <c r="S84" s="42"/>
      <c r="T84" s="16"/>
      <c r="V84" s="16"/>
      <c r="X84" s="16"/>
      <c r="Z84" s="16"/>
      <c r="AB84" s="16"/>
    </row>
    <row r="85" spans="1:28" s="8" customFormat="1">
      <c r="A85" s="18"/>
      <c r="C85" s="118">
        <f>SUM(C78:C84)</f>
        <v>1355.41</v>
      </c>
      <c r="D85" s="118">
        <f>SUM(D78:D84)</f>
        <v>1347</v>
      </c>
      <c r="E85" s="119">
        <f>SUM(C85-D85)</f>
        <v>8.4100000000000819</v>
      </c>
      <c r="F85" s="16"/>
      <c r="G85" s="16"/>
      <c r="I85" s="16"/>
      <c r="M85" s="16"/>
      <c r="O85" s="16"/>
      <c r="Q85" s="42"/>
      <c r="R85" s="42"/>
      <c r="S85" s="42"/>
      <c r="T85" s="16"/>
      <c r="V85" s="16"/>
      <c r="X85" s="16"/>
      <c r="Z85" s="16"/>
      <c r="AB85" s="16"/>
    </row>
    <row r="86" spans="1:28" s="8" customFormat="1">
      <c r="A86" s="18"/>
      <c r="F86" s="16"/>
      <c r="G86" s="16"/>
      <c r="I86" s="16"/>
      <c r="M86" s="16"/>
      <c r="O86" s="16"/>
      <c r="Q86" s="42"/>
      <c r="R86" s="42"/>
      <c r="S86" s="42"/>
      <c r="T86" s="16"/>
      <c r="V86" s="16"/>
      <c r="X86" s="16"/>
      <c r="Z86" s="16"/>
      <c r="AB86" s="16"/>
    </row>
    <row r="87" spans="1:28" s="8" customFormat="1">
      <c r="A87" s="18"/>
      <c r="B87" s="121" t="s">
        <v>306</v>
      </c>
      <c r="E87" s="118">
        <f>SUM(E76:E85)</f>
        <v>570.19000000000005</v>
      </c>
      <c r="F87" s="120" t="s">
        <v>307</v>
      </c>
      <c r="G87" s="16"/>
      <c r="I87" s="16"/>
      <c r="M87" s="16"/>
      <c r="O87" s="16"/>
      <c r="Q87" s="42"/>
      <c r="R87" s="42"/>
      <c r="S87" s="42"/>
      <c r="T87" s="16"/>
      <c r="V87" s="16"/>
      <c r="X87" s="16"/>
      <c r="Z87" s="16"/>
      <c r="AB87" s="16"/>
    </row>
    <row r="88" spans="1:28" s="8" customFormat="1">
      <c r="A88" s="18"/>
      <c r="F88" s="16"/>
      <c r="G88" s="16"/>
      <c r="I88" s="16"/>
      <c r="M88" s="16"/>
      <c r="O88" s="16"/>
      <c r="Q88" s="42"/>
      <c r="R88" s="42"/>
      <c r="S88" s="42"/>
      <c r="T88" s="16"/>
      <c r="V88" s="16"/>
      <c r="X88" s="16"/>
      <c r="Z88" s="16"/>
      <c r="AB88" s="16"/>
    </row>
    <row r="89" spans="1:28" s="8" customFormat="1">
      <c r="A89" s="18"/>
      <c r="F89" s="16"/>
      <c r="G89" s="16"/>
      <c r="I89" s="16"/>
      <c r="M89" s="16"/>
      <c r="O89" s="16"/>
      <c r="Q89" s="42"/>
      <c r="R89" s="42"/>
      <c r="S89" s="42"/>
      <c r="T89" s="16"/>
      <c r="V89" s="16"/>
      <c r="X89" s="16"/>
      <c r="Z89" s="16"/>
      <c r="AB89" s="16"/>
    </row>
    <row r="90" spans="1:28" s="8" customFormat="1">
      <c r="A90" s="18"/>
      <c r="F90" s="16"/>
      <c r="G90" s="16"/>
      <c r="I90" s="16"/>
      <c r="M90" s="16"/>
      <c r="O90" s="16"/>
      <c r="Q90" s="42"/>
      <c r="R90" s="42"/>
      <c r="S90" s="42"/>
      <c r="T90" s="16"/>
      <c r="V90" s="16"/>
      <c r="X90" s="16"/>
      <c r="Z90" s="16"/>
      <c r="AB90" s="16"/>
    </row>
    <row r="91" spans="1:28" s="8" customFormat="1">
      <c r="A91" s="18"/>
      <c r="F91" s="16"/>
      <c r="G91" s="16"/>
      <c r="I91" s="16"/>
      <c r="M91" s="16"/>
      <c r="O91" s="16"/>
      <c r="Q91" s="42"/>
      <c r="R91" s="42"/>
      <c r="S91" s="42"/>
      <c r="T91" s="16"/>
      <c r="V91" s="16"/>
      <c r="X91" s="16"/>
      <c r="Z91" s="16"/>
      <c r="AB91" s="16"/>
    </row>
    <row r="92" spans="1:28" s="8" customFormat="1">
      <c r="A92" s="18"/>
      <c r="F92" s="16"/>
      <c r="G92" s="16"/>
      <c r="I92" s="16"/>
      <c r="M92" s="16"/>
      <c r="O92" s="16"/>
      <c r="Q92" s="42"/>
      <c r="R92" s="42"/>
      <c r="S92" s="42"/>
      <c r="T92" s="16"/>
      <c r="V92" s="16"/>
      <c r="X92" s="16"/>
      <c r="Z92" s="16"/>
      <c r="AB92" s="16"/>
    </row>
    <row r="93" spans="1:28" s="8" customFormat="1">
      <c r="A93" s="18"/>
      <c r="F93" s="16"/>
      <c r="G93" s="16"/>
      <c r="I93" s="16"/>
      <c r="M93" s="16"/>
      <c r="O93" s="16"/>
      <c r="Q93" s="42"/>
      <c r="R93" s="42"/>
      <c r="S93" s="42"/>
      <c r="T93" s="16"/>
      <c r="V93" s="16"/>
      <c r="X93" s="16"/>
      <c r="Z93" s="16"/>
      <c r="AB93" s="16"/>
    </row>
    <row r="94" spans="1:28" s="8" customFormat="1">
      <c r="A94" s="18"/>
      <c r="F94" s="16"/>
      <c r="G94" s="16"/>
      <c r="I94" s="16"/>
      <c r="M94" s="16"/>
      <c r="O94" s="16"/>
      <c r="Q94" s="42"/>
      <c r="R94" s="42"/>
      <c r="S94" s="42"/>
      <c r="T94" s="16"/>
      <c r="V94" s="16"/>
      <c r="X94" s="16"/>
      <c r="Z94" s="16"/>
      <c r="AB94" s="16"/>
    </row>
    <row r="95" spans="1:28" s="8" customFormat="1">
      <c r="A95" s="18"/>
      <c r="F95" s="16"/>
      <c r="G95" s="16"/>
      <c r="I95" s="16"/>
      <c r="M95" s="16"/>
      <c r="O95" s="16"/>
      <c r="Q95" s="42"/>
      <c r="R95" s="42"/>
      <c r="S95" s="42"/>
      <c r="T95" s="16"/>
      <c r="V95" s="16"/>
      <c r="X95" s="16"/>
      <c r="Z95" s="16"/>
      <c r="AB95" s="16"/>
    </row>
    <row r="96" spans="1:28" s="8" customFormat="1">
      <c r="A96" s="18"/>
      <c r="F96" s="16"/>
      <c r="G96" s="16"/>
      <c r="I96" s="16"/>
      <c r="M96" s="16"/>
      <c r="O96" s="16"/>
      <c r="Q96" s="42"/>
      <c r="R96" s="42"/>
      <c r="S96" s="42"/>
      <c r="T96" s="16"/>
      <c r="V96" s="16"/>
      <c r="X96" s="16"/>
      <c r="Z96" s="16"/>
      <c r="AB96" s="16"/>
    </row>
    <row r="97" spans="1:28" s="8" customFormat="1">
      <c r="A97" s="18"/>
      <c r="F97" s="16"/>
      <c r="G97" s="16"/>
      <c r="I97" s="16"/>
      <c r="M97" s="16"/>
      <c r="O97" s="16"/>
      <c r="Q97" s="42"/>
      <c r="R97" s="42"/>
      <c r="S97" s="42"/>
      <c r="T97" s="16"/>
      <c r="V97" s="16"/>
      <c r="X97" s="16"/>
      <c r="Z97" s="16"/>
      <c r="AB97" s="16"/>
    </row>
    <row r="98" spans="1:28" s="8" customFormat="1">
      <c r="A98" s="18"/>
      <c r="F98" s="16"/>
      <c r="G98" s="16"/>
      <c r="I98" s="16"/>
      <c r="M98" s="16"/>
      <c r="O98" s="16"/>
      <c r="Q98" s="42"/>
      <c r="R98" s="42"/>
      <c r="S98" s="42"/>
      <c r="T98" s="16"/>
      <c r="V98" s="16"/>
      <c r="X98" s="16"/>
      <c r="Z98" s="16"/>
      <c r="AB98" s="16"/>
    </row>
    <row r="99" spans="1:28" s="8" customFormat="1">
      <c r="A99" s="18"/>
      <c r="F99" s="16"/>
      <c r="G99" s="16"/>
      <c r="I99" s="16"/>
      <c r="M99" s="16"/>
      <c r="O99" s="16"/>
      <c r="Q99" s="42"/>
      <c r="R99" s="42"/>
      <c r="S99" s="42"/>
      <c r="T99" s="16"/>
      <c r="V99" s="16"/>
      <c r="X99" s="16"/>
      <c r="Z99" s="16"/>
      <c r="AB99" s="16"/>
    </row>
    <row r="100" spans="1:28" s="8" customFormat="1">
      <c r="A100" s="18"/>
      <c r="F100" s="16" t="s">
        <v>176</v>
      </c>
      <c r="G100" s="16"/>
      <c r="I100" s="16"/>
      <c r="M100" s="16"/>
      <c r="O100" s="16"/>
      <c r="Q100" s="42"/>
      <c r="R100" s="42"/>
      <c r="S100" s="42"/>
      <c r="T100" s="16"/>
      <c r="V100" s="16"/>
      <c r="X100" s="16"/>
      <c r="Z100" s="16"/>
      <c r="AB100" s="16"/>
    </row>
    <row r="101" spans="1:28" s="8" customFormat="1">
      <c r="A101" s="18"/>
      <c r="F101" s="16"/>
      <c r="G101" s="16"/>
      <c r="I101" s="16"/>
      <c r="M101" s="16"/>
      <c r="O101" s="16"/>
      <c r="Q101" s="42"/>
      <c r="R101" s="42"/>
      <c r="S101" s="42"/>
      <c r="T101" s="16"/>
      <c r="V101" s="16"/>
      <c r="X101" s="16"/>
      <c r="Z101" s="16"/>
      <c r="AB101" s="16"/>
    </row>
    <row r="102" spans="1:28" s="8" customFormat="1">
      <c r="A102" s="18"/>
      <c r="F102" s="16"/>
      <c r="G102" s="16"/>
      <c r="I102" s="16"/>
      <c r="M102" s="16"/>
      <c r="O102" s="16"/>
      <c r="Q102" s="42"/>
      <c r="R102" s="42"/>
      <c r="S102" s="42"/>
      <c r="T102" s="16"/>
      <c r="V102" s="16"/>
      <c r="X102" s="16"/>
      <c r="Z102" s="16"/>
      <c r="AB102" s="16"/>
    </row>
    <row r="103" spans="1:28" s="8" customFormat="1">
      <c r="A103" s="18"/>
      <c r="F103" s="16"/>
      <c r="G103" s="16"/>
      <c r="I103" s="16"/>
      <c r="M103" s="16"/>
      <c r="O103" s="16"/>
      <c r="Q103" s="42"/>
      <c r="R103" s="42"/>
      <c r="S103" s="42"/>
      <c r="T103" s="16"/>
      <c r="V103" s="16"/>
      <c r="X103" s="16"/>
      <c r="Z103" s="16"/>
      <c r="AB103" s="16"/>
    </row>
    <row r="104" spans="1:28" s="8" customFormat="1">
      <c r="A104" s="18"/>
      <c r="F104" s="16"/>
      <c r="G104" s="16"/>
      <c r="I104" s="16"/>
      <c r="M104" s="16"/>
      <c r="O104" s="16"/>
      <c r="Q104" s="42"/>
      <c r="R104" s="42"/>
      <c r="S104" s="42"/>
      <c r="T104" s="16"/>
      <c r="V104" s="16"/>
      <c r="X104" s="16"/>
      <c r="Z104" s="16"/>
      <c r="AB104" s="16"/>
    </row>
    <row r="105" spans="1:28" s="8" customFormat="1">
      <c r="A105" s="18"/>
      <c r="F105" s="16"/>
      <c r="G105" s="16"/>
      <c r="I105" s="16"/>
      <c r="M105" s="16"/>
      <c r="O105" s="16"/>
      <c r="Q105" s="42"/>
      <c r="R105" s="42"/>
      <c r="S105" s="42"/>
      <c r="T105" s="16"/>
      <c r="V105" s="16"/>
      <c r="X105" s="16"/>
      <c r="Z105" s="16"/>
      <c r="AB105" s="16"/>
    </row>
    <row r="106" spans="1:28" s="8" customFormat="1">
      <c r="A106" s="18"/>
      <c r="F106" s="16"/>
      <c r="G106" s="16"/>
      <c r="I106" s="16"/>
      <c r="M106" s="16"/>
      <c r="O106" s="16"/>
      <c r="Q106" s="42"/>
      <c r="R106" s="42"/>
      <c r="S106" s="42"/>
      <c r="T106" s="16"/>
      <c r="V106" s="16"/>
      <c r="X106" s="16"/>
      <c r="Z106" s="16"/>
      <c r="AB106" s="16"/>
    </row>
    <row r="107" spans="1:28" s="8" customFormat="1">
      <c r="A107" s="18"/>
      <c r="F107" s="16"/>
      <c r="G107" s="16"/>
      <c r="I107" s="16"/>
      <c r="M107" s="16"/>
      <c r="O107" s="16"/>
      <c r="Q107" s="42"/>
      <c r="R107" s="42"/>
      <c r="S107" s="42"/>
      <c r="T107" s="16"/>
      <c r="V107" s="16"/>
      <c r="X107" s="16"/>
      <c r="Z107" s="16"/>
      <c r="AB107" s="16"/>
    </row>
    <row r="108" spans="1:28" s="8" customFormat="1">
      <c r="A108" s="18"/>
      <c r="F108" s="16"/>
      <c r="G108" s="16"/>
      <c r="I108" s="16"/>
      <c r="M108" s="16"/>
      <c r="O108" s="16"/>
      <c r="Q108" s="42"/>
      <c r="R108" s="42"/>
      <c r="S108" s="42"/>
      <c r="T108" s="16"/>
      <c r="V108" s="16"/>
      <c r="X108" s="16"/>
      <c r="Z108" s="16"/>
      <c r="AB108" s="16"/>
    </row>
    <row r="109" spans="1:28" s="8" customFormat="1">
      <c r="A109" s="18"/>
      <c r="F109" s="16"/>
      <c r="G109" s="16"/>
      <c r="I109" s="16"/>
      <c r="M109" s="16"/>
      <c r="O109" s="16"/>
      <c r="Q109" s="42"/>
      <c r="R109" s="42"/>
      <c r="S109" s="42"/>
      <c r="T109" s="16"/>
      <c r="V109" s="16"/>
      <c r="X109" s="16"/>
      <c r="Z109" s="16"/>
      <c r="AB109" s="16"/>
    </row>
    <row r="110" spans="1:28" s="8" customFormat="1">
      <c r="A110" s="18"/>
      <c r="F110" s="16"/>
      <c r="G110" s="16"/>
      <c r="I110" s="16"/>
      <c r="M110" s="16"/>
      <c r="O110" s="16"/>
      <c r="Q110" s="42"/>
      <c r="R110" s="42"/>
      <c r="S110" s="42"/>
      <c r="T110" s="16"/>
      <c r="V110" s="16"/>
      <c r="X110" s="16"/>
      <c r="Z110" s="16"/>
      <c r="AB110" s="16"/>
    </row>
    <row r="111" spans="1:28" s="8" customFormat="1">
      <c r="A111" s="18"/>
      <c r="F111" s="16"/>
      <c r="G111" s="16"/>
      <c r="I111" s="16"/>
      <c r="M111" s="16"/>
      <c r="O111" s="16"/>
      <c r="Q111" s="42"/>
      <c r="R111" s="42"/>
      <c r="S111" s="42"/>
      <c r="T111" s="16"/>
      <c r="V111" s="16"/>
      <c r="X111" s="16"/>
      <c r="Z111" s="16"/>
      <c r="AB111" s="16"/>
    </row>
    <row r="112" spans="1:28" s="8" customFormat="1">
      <c r="A112" s="18"/>
      <c r="F112" s="16"/>
      <c r="G112" s="16"/>
      <c r="I112" s="16"/>
      <c r="M112" s="16"/>
      <c r="O112" s="16"/>
      <c r="Q112" s="42"/>
      <c r="R112" s="42"/>
      <c r="S112" s="42"/>
      <c r="T112" s="16"/>
      <c r="V112" s="16"/>
      <c r="X112" s="16"/>
      <c r="Z112" s="16"/>
      <c r="AB112" s="16"/>
    </row>
    <row r="113" spans="1:28" s="8" customFormat="1">
      <c r="A113" s="18"/>
      <c r="F113" s="16"/>
      <c r="G113" s="16"/>
      <c r="I113" s="16"/>
      <c r="M113" s="16"/>
      <c r="O113" s="16"/>
      <c r="Q113" s="42"/>
      <c r="R113" s="42"/>
      <c r="S113" s="42"/>
      <c r="T113" s="16"/>
      <c r="V113" s="16"/>
      <c r="X113" s="16"/>
      <c r="Z113" s="16"/>
      <c r="AB113" s="16"/>
    </row>
    <row r="114" spans="1:28" s="8" customFormat="1">
      <c r="A114" s="18"/>
      <c r="F114" s="16"/>
      <c r="G114" s="16"/>
      <c r="I114" s="16"/>
      <c r="M114" s="16"/>
      <c r="O114" s="16"/>
      <c r="Q114" s="42"/>
      <c r="R114" s="42"/>
      <c r="S114" s="42"/>
      <c r="T114" s="16"/>
      <c r="V114" s="16"/>
      <c r="X114" s="16"/>
      <c r="Z114" s="16"/>
      <c r="AB114" s="16"/>
    </row>
    <row r="115" spans="1:28" s="8" customFormat="1">
      <c r="A115" s="18"/>
      <c r="F115" s="16"/>
      <c r="G115" s="16"/>
      <c r="I115" s="16"/>
      <c r="M115" s="16"/>
      <c r="O115" s="16"/>
      <c r="Q115" s="42"/>
      <c r="R115" s="42"/>
      <c r="S115" s="42"/>
      <c r="T115" s="16"/>
      <c r="V115" s="16"/>
      <c r="X115" s="16"/>
      <c r="Z115" s="16"/>
      <c r="AB115" s="16"/>
    </row>
    <row r="116" spans="1:28" s="8" customFormat="1">
      <c r="A116" s="18"/>
      <c r="F116" s="16"/>
      <c r="G116" s="16"/>
      <c r="I116" s="16"/>
      <c r="M116" s="16"/>
      <c r="O116" s="16"/>
      <c r="Q116" s="42"/>
      <c r="R116" s="42"/>
      <c r="S116" s="42"/>
      <c r="T116" s="16"/>
      <c r="V116" s="16"/>
      <c r="X116" s="16"/>
      <c r="Z116" s="16"/>
      <c r="AB116" s="16"/>
    </row>
    <row r="117" spans="1:28" s="8" customFormat="1">
      <c r="A117" s="18"/>
      <c r="F117" s="16"/>
      <c r="G117" s="16"/>
      <c r="I117" s="16"/>
      <c r="M117" s="16"/>
      <c r="O117" s="16"/>
      <c r="Q117" s="42"/>
      <c r="R117" s="42"/>
      <c r="S117" s="42"/>
      <c r="T117" s="16"/>
      <c r="V117" s="16"/>
      <c r="X117" s="16"/>
      <c r="Z117" s="16"/>
      <c r="AB117" s="16"/>
    </row>
    <row r="118" spans="1:28" s="8" customFormat="1">
      <c r="A118" s="18"/>
      <c r="F118" s="16"/>
      <c r="G118" s="16"/>
      <c r="I118" s="16"/>
      <c r="M118" s="16"/>
      <c r="O118" s="16"/>
      <c r="Q118" s="42"/>
      <c r="R118" s="42"/>
      <c r="S118" s="42"/>
      <c r="T118" s="16"/>
      <c r="V118" s="16"/>
      <c r="X118" s="16"/>
      <c r="Z118" s="16"/>
      <c r="AB118" s="16"/>
    </row>
    <row r="119" spans="1:28" s="8" customFormat="1">
      <c r="A119" s="18"/>
      <c r="F119" s="16"/>
      <c r="G119" s="16"/>
      <c r="I119" s="16"/>
      <c r="M119" s="16"/>
      <c r="O119" s="16"/>
      <c r="Q119" s="42"/>
      <c r="R119" s="42"/>
      <c r="S119" s="42"/>
      <c r="T119" s="16"/>
      <c r="V119" s="16"/>
      <c r="X119" s="16"/>
      <c r="Z119" s="16"/>
      <c r="AB119" s="16"/>
    </row>
    <row r="120" spans="1:28" s="8" customFormat="1">
      <c r="A120" s="18"/>
      <c r="F120" s="16"/>
      <c r="G120" s="16"/>
      <c r="I120" s="16"/>
      <c r="M120" s="16"/>
      <c r="O120" s="16"/>
      <c r="Q120" s="42"/>
      <c r="R120" s="42"/>
      <c r="S120" s="42"/>
      <c r="T120" s="16"/>
      <c r="V120" s="16"/>
      <c r="X120" s="16"/>
      <c r="Z120" s="16"/>
      <c r="AB120" s="16"/>
    </row>
    <row r="121" spans="1:28" s="8" customFormat="1">
      <c r="A121" s="18"/>
      <c r="F121" s="16"/>
      <c r="G121" s="16"/>
      <c r="I121" s="16"/>
      <c r="M121" s="16"/>
      <c r="O121" s="16"/>
      <c r="Q121" s="42"/>
      <c r="R121" s="42"/>
      <c r="S121" s="42"/>
      <c r="T121" s="16"/>
      <c r="V121" s="16"/>
      <c r="X121" s="16"/>
      <c r="Z121" s="16"/>
      <c r="AB121" s="16"/>
    </row>
    <row r="122" spans="1:28" s="8" customFormat="1">
      <c r="A122" s="18"/>
      <c r="F122" s="16"/>
      <c r="G122" s="16"/>
      <c r="I122" s="16"/>
      <c r="M122" s="16"/>
      <c r="O122" s="16"/>
      <c r="Q122" s="42"/>
      <c r="R122" s="42"/>
      <c r="S122" s="42"/>
      <c r="T122" s="16"/>
      <c r="V122" s="16"/>
      <c r="X122" s="16"/>
      <c r="Z122" s="16"/>
      <c r="AB122" s="16"/>
    </row>
    <row r="123" spans="1:28" s="8" customFormat="1">
      <c r="A123" s="18"/>
      <c r="F123" s="16"/>
      <c r="G123" s="16"/>
      <c r="I123" s="16"/>
      <c r="M123" s="16"/>
      <c r="O123" s="16"/>
      <c r="Q123" s="42"/>
      <c r="R123" s="42"/>
      <c r="S123" s="42"/>
      <c r="T123" s="16"/>
      <c r="V123" s="16"/>
      <c r="X123" s="16"/>
      <c r="Z123" s="16"/>
      <c r="AB123" s="16"/>
    </row>
    <row r="124" spans="1:28" s="8" customFormat="1">
      <c r="A124" s="18"/>
      <c r="F124" s="16"/>
      <c r="G124" s="16"/>
      <c r="I124" s="16"/>
      <c r="M124" s="16"/>
      <c r="O124" s="16"/>
      <c r="Q124" s="42"/>
      <c r="R124" s="42"/>
      <c r="S124" s="42"/>
      <c r="T124" s="16"/>
      <c r="V124" s="16"/>
      <c r="X124" s="16"/>
      <c r="Z124" s="16"/>
      <c r="AB124" s="16"/>
    </row>
    <row r="125" spans="1:28" s="8" customFormat="1">
      <c r="A125" s="18"/>
      <c r="F125" s="16"/>
      <c r="G125" s="16"/>
      <c r="I125" s="16"/>
      <c r="M125" s="16"/>
      <c r="O125" s="16"/>
      <c r="Q125" s="42"/>
      <c r="R125" s="42"/>
      <c r="S125" s="42"/>
      <c r="T125" s="16"/>
      <c r="V125" s="16"/>
      <c r="X125" s="16"/>
      <c r="Z125" s="16"/>
      <c r="AB125" s="16"/>
    </row>
    <row r="126" spans="1:28" s="8" customFormat="1">
      <c r="A126" s="18"/>
      <c r="F126" s="16"/>
      <c r="G126" s="16"/>
      <c r="I126" s="16"/>
      <c r="M126" s="16"/>
      <c r="O126" s="16"/>
      <c r="Q126" s="42"/>
      <c r="R126" s="42"/>
      <c r="S126" s="42"/>
      <c r="T126" s="16"/>
      <c r="V126" s="16"/>
      <c r="X126" s="16"/>
      <c r="Z126" s="16"/>
      <c r="AB126" s="16"/>
    </row>
    <row r="127" spans="1:28" s="8" customFormat="1">
      <c r="A127" s="18"/>
      <c r="F127" s="16"/>
      <c r="G127" s="16"/>
      <c r="I127" s="16"/>
      <c r="M127" s="16"/>
      <c r="O127" s="16"/>
      <c r="Q127" s="42"/>
      <c r="R127" s="42"/>
      <c r="S127" s="42"/>
      <c r="T127" s="16"/>
      <c r="V127" s="16"/>
      <c r="X127" s="16"/>
      <c r="Z127" s="16"/>
      <c r="AB127" s="16"/>
    </row>
    <row r="128" spans="1:28" s="8" customFormat="1">
      <c r="A128" s="18"/>
      <c r="F128" s="16"/>
      <c r="G128" s="16"/>
      <c r="I128" s="16"/>
      <c r="M128" s="16"/>
      <c r="O128" s="16"/>
      <c r="Q128" s="42"/>
      <c r="R128" s="42"/>
      <c r="S128" s="42"/>
      <c r="T128" s="16"/>
      <c r="V128" s="16"/>
      <c r="X128" s="16"/>
      <c r="Z128" s="16"/>
      <c r="AB128" s="16"/>
    </row>
    <row r="129" spans="1:28" s="8" customFormat="1">
      <c r="A129" s="18"/>
      <c r="F129" s="16"/>
      <c r="G129" s="16"/>
      <c r="I129" s="16"/>
      <c r="M129" s="16"/>
      <c r="O129" s="16"/>
      <c r="Q129" s="42"/>
      <c r="R129" s="42"/>
      <c r="S129" s="42"/>
      <c r="T129" s="16"/>
      <c r="V129" s="16"/>
      <c r="X129" s="16"/>
      <c r="Z129" s="16"/>
      <c r="AB129" s="16"/>
    </row>
    <row r="130" spans="1:28" s="8" customFormat="1">
      <c r="A130" s="18"/>
      <c r="F130" s="16"/>
      <c r="G130" s="16"/>
      <c r="I130" s="16"/>
      <c r="M130" s="16"/>
      <c r="O130" s="16"/>
      <c r="Q130" s="42"/>
      <c r="R130" s="42"/>
      <c r="S130" s="42"/>
      <c r="T130" s="16"/>
      <c r="V130" s="16"/>
      <c r="X130" s="16"/>
      <c r="Z130" s="16"/>
      <c r="AB130" s="16"/>
    </row>
    <row r="131" spans="1:28" s="8" customFormat="1">
      <c r="A131" s="18"/>
      <c r="F131" s="16"/>
      <c r="G131" s="16"/>
      <c r="I131" s="16"/>
      <c r="M131" s="16"/>
      <c r="O131" s="16"/>
      <c r="Q131" s="42"/>
      <c r="R131" s="42"/>
      <c r="S131" s="42"/>
      <c r="T131" s="16"/>
      <c r="V131" s="16"/>
      <c r="X131" s="16"/>
      <c r="Z131" s="16"/>
      <c r="AB131" s="16"/>
    </row>
    <row r="132" spans="1:28" s="8" customFormat="1">
      <c r="A132" s="18"/>
      <c r="F132" s="16"/>
      <c r="G132" s="16"/>
      <c r="I132" s="16"/>
      <c r="M132" s="16"/>
      <c r="O132" s="16"/>
      <c r="Q132" s="42"/>
      <c r="R132" s="42"/>
      <c r="S132" s="42"/>
      <c r="T132" s="16"/>
      <c r="V132" s="16"/>
      <c r="X132" s="16"/>
      <c r="Z132" s="16"/>
      <c r="AB132" s="16"/>
    </row>
    <row r="133" spans="1:28" s="8" customFormat="1">
      <c r="A133" s="18"/>
      <c r="F133" s="16"/>
      <c r="G133" s="16"/>
      <c r="I133" s="16"/>
      <c r="M133" s="16"/>
      <c r="O133" s="16"/>
      <c r="Q133" s="42"/>
      <c r="R133" s="42"/>
      <c r="S133" s="42"/>
      <c r="T133" s="16"/>
      <c r="V133" s="16"/>
      <c r="X133" s="16"/>
      <c r="Z133" s="16"/>
      <c r="AB133" s="16"/>
    </row>
    <row r="134" spans="1:28" s="8" customFormat="1">
      <c r="A134" s="18"/>
      <c r="F134" s="16"/>
      <c r="G134" s="16"/>
      <c r="I134" s="16"/>
      <c r="M134" s="16"/>
      <c r="O134" s="16"/>
      <c r="Q134" s="42"/>
      <c r="R134" s="42"/>
      <c r="S134" s="42"/>
      <c r="T134" s="16"/>
      <c r="V134" s="16"/>
      <c r="X134" s="16"/>
      <c r="Z134" s="16"/>
      <c r="AB134" s="16"/>
    </row>
    <row r="135" spans="1:28" s="8" customFormat="1">
      <c r="A135" s="18"/>
      <c r="F135" s="16"/>
      <c r="G135" s="16"/>
      <c r="I135" s="16"/>
      <c r="M135" s="16"/>
      <c r="O135" s="16"/>
      <c r="Q135" s="42"/>
      <c r="R135" s="42"/>
      <c r="S135" s="42"/>
      <c r="T135" s="16"/>
      <c r="V135" s="16"/>
      <c r="X135" s="16"/>
      <c r="Z135" s="16"/>
      <c r="AB135" s="16"/>
    </row>
    <row r="136" spans="1:28" s="8" customFormat="1">
      <c r="A136" s="18"/>
      <c r="F136" s="16"/>
      <c r="G136" s="16"/>
      <c r="I136" s="16"/>
      <c r="M136" s="16"/>
      <c r="O136" s="16"/>
      <c r="Q136" s="42"/>
      <c r="R136" s="42"/>
      <c r="S136" s="42"/>
      <c r="T136" s="16"/>
      <c r="V136" s="16"/>
      <c r="X136" s="16"/>
      <c r="Z136" s="16"/>
      <c r="AB136" s="16"/>
    </row>
    <row r="137" spans="1:28" s="8" customFormat="1">
      <c r="A137" s="18"/>
      <c r="F137" s="16"/>
      <c r="G137" s="16"/>
      <c r="I137" s="16"/>
      <c r="M137" s="16"/>
      <c r="O137" s="16"/>
      <c r="Q137" s="42"/>
      <c r="R137" s="42"/>
      <c r="S137" s="42"/>
      <c r="T137" s="16"/>
      <c r="V137" s="16"/>
      <c r="X137" s="16"/>
      <c r="Z137" s="16"/>
      <c r="AB137" s="16"/>
    </row>
    <row r="138" spans="1:28" s="8" customFormat="1">
      <c r="A138" s="18"/>
      <c r="F138" s="16"/>
      <c r="G138" s="16"/>
      <c r="I138" s="16"/>
      <c r="M138" s="16"/>
      <c r="O138" s="16"/>
      <c r="Q138" s="42"/>
      <c r="R138" s="42"/>
      <c r="S138" s="42"/>
      <c r="T138" s="16"/>
      <c r="V138" s="16"/>
      <c r="X138" s="16"/>
      <c r="Z138" s="16"/>
      <c r="AB138" s="16"/>
    </row>
    <row r="139" spans="1:28" s="8" customFormat="1">
      <c r="A139" s="18"/>
      <c r="F139" s="16"/>
      <c r="G139" s="16"/>
      <c r="I139" s="16"/>
      <c r="M139" s="16"/>
      <c r="O139" s="16"/>
      <c r="Q139" s="42"/>
      <c r="R139" s="42"/>
      <c r="S139" s="42"/>
      <c r="T139" s="16"/>
      <c r="V139" s="16"/>
      <c r="X139" s="16"/>
      <c r="Z139" s="16"/>
      <c r="AB139" s="16"/>
    </row>
    <row r="140" spans="1:28" s="8" customFormat="1">
      <c r="A140" s="18"/>
      <c r="F140" s="16"/>
      <c r="G140" s="16"/>
      <c r="I140" s="16"/>
      <c r="M140" s="16"/>
      <c r="O140" s="16"/>
      <c r="Q140" s="42"/>
      <c r="R140" s="42"/>
      <c r="S140" s="42"/>
      <c r="T140" s="16"/>
      <c r="V140" s="16"/>
      <c r="X140" s="16"/>
      <c r="Z140" s="16"/>
      <c r="AB140" s="16"/>
    </row>
    <row r="141" spans="1:28" s="8" customFormat="1">
      <c r="A141" s="18"/>
      <c r="F141" s="16"/>
      <c r="G141" s="16"/>
      <c r="I141" s="16"/>
      <c r="M141" s="16"/>
      <c r="O141" s="16"/>
      <c r="Q141" s="42"/>
      <c r="R141" s="42"/>
      <c r="S141" s="42"/>
      <c r="T141" s="16"/>
      <c r="V141" s="16"/>
      <c r="X141" s="16"/>
      <c r="Z141" s="16"/>
      <c r="AB141" s="16"/>
    </row>
    <row r="142" spans="1:28" s="8" customFormat="1">
      <c r="A142" s="18"/>
      <c r="F142" s="16"/>
      <c r="G142" s="16"/>
      <c r="I142" s="16"/>
      <c r="M142" s="16"/>
      <c r="O142" s="16"/>
      <c r="Q142" s="42"/>
      <c r="R142" s="42"/>
      <c r="S142" s="42"/>
      <c r="T142" s="16"/>
      <c r="V142" s="16"/>
      <c r="X142" s="16"/>
      <c r="Z142" s="16"/>
      <c r="AB142" s="16"/>
    </row>
    <row r="143" spans="1:28" s="8" customFormat="1">
      <c r="A143" s="18"/>
      <c r="F143" s="16"/>
      <c r="G143" s="16"/>
      <c r="I143" s="16"/>
      <c r="M143" s="16"/>
      <c r="O143" s="16"/>
      <c r="Q143" s="42"/>
      <c r="R143" s="42"/>
      <c r="S143" s="42"/>
      <c r="T143" s="16"/>
      <c r="V143" s="16"/>
      <c r="X143" s="16"/>
      <c r="Z143" s="16"/>
      <c r="AB143" s="16"/>
    </row>
    <row r="144" spans="1:28" s="8" customFormat="1">
      <c r="A144" s="18"/>
      <c r="F144" s="16"/>
      <c r="G144" s="16"/>
      <c r="I144" s="16"/>
      <c r="M144" s="16"/>
      <c r="O144" s="16"/>
      <c r="Q144" s="42"/>
      <c r="R144" s="42"/>
      <c r="S144" s="42"/>
      <c r="T144" s="16"/>
      <c r="V144" s="16"/>
      <c r="X144" s="16"/>
      <c r="Z144" s="16"/>
      <c r="AB144" s="16"/>
    </row>
    <row r="145" spans="1:28" s="8" customFormat="1">
      <c r="A145" s="18"/>
      <c r="F145" s="16"/>
      <c r="G145" s="16"/>
      <c r="I145" s="16"/>
      <c r="M145" s="16"/>
      <c r="O145" s="16"/>
      <c r="Q145" s="42"/>
      <c r="R145" s="42"/>
      <c r="S145" s="42"/>
      <c r="T145" s="16"/>
      <c r="V145" s="16"/>
      <c r="X145" s="16"/>
      <c r="Z145" s="16"/>
      <c r="AB145" s="16"/>
    </row>
    <row r="146" spans="1:28" s="8" customFormat="1">
      <c r="A146" s="18"/>
      <c r="F146" s="16"/>
      <c r="G146" s="16"/>
      <c r="I146" s="16"/>
      <c r="M146" s="16"/>
      <c r="O146" s="16"/>
      <c r="Q146" s="42"/>
      <c r="R146" s="42"/>
      <c r="S146" s="42"/>
      <c r="T146" s="16"/>
      <c r="V146" s="16"/>
      <c r="X146" s="16"/>
      <c r="Z146" s="16"/>
      <c r="AB146" s="16"/>
    </row>
    <row r="147" spans="1:28" s="8" customFormat="1">
      <c r="A147" s="18"/>
      <c r="F147" s="16"/>
      <c r="G147" s="16"/>
      <c r="I147" s="16"/>
      <c r="M147" s="16"/>
      <c r="O147" s="16"/>
      <c r="Q147" s="42"/>
      <c r="R147" s="42"/>
      <c r="S147" s="42"/>
      <c r="T147" s="16"/>
      <c r="V147" s="16"/>
      <c r="X147" s="16"/>
      <c r="Z147" s="16"/>
      <c r="AB147" s="16"/>
    </row>
    <row r="148" spans="1:28" s="8" customFormat="1">
      <c r="A148" s="18"/>
      <c r="F148" s="16"/>
      <c r="G148" s="16"/>
      <c r="I148" s="16"/>
      <c r="M148" s="16"/>
      <c r="O148" s="16"/>
      <c r="Q148" s="42"/>
      <c r="R148" s="42"/>
      <c r="S148" s="42"/>
      <c r="T148" s="16"/>
      <c r="V148" s="16"/>
      <c r="X148" s="16"/>
      <c r="Z148" s="16"/>
      <c r="AB148" s="16"/>
    </row>
    <row r="149" spans="1:28" s="8" customFormat="1">
      <c r="A149" s="18"/>
      <c r="F149" s="16"/>
      <c r="G149" s="16"/>
      <c r="I149" s="16"/>
      <c r="M149" s="16"/>
      <c r="O149" s="16"/>
      <c r="Q149" s="42"/>
      <c r="R149" s="42"/>
      <c r="S149" s="42"/>
      <c r="T149" s="16"/>
      <c r="V149" s="16"/>
      <c r="X149" s="16"/>
      <c r="Z149" s="16"/>
      <c r="AB149" s="16"/>
    </row>
    <row r="150" spans="1:28" s="8" customFormat="1">
      <c r="A150" s="18"/>
      <c r="F150" s="16"/>
      <c r="G150" s="16"/>
      <c r="I150" s="16"/>
      <c r="M150" s="16"/>
      <c r="O150" s="16"/>
      <c r="Q150" s="42"/>
      <c r="R150" s="42"/>
      <c r="S150" s="42"/>
      <c r="T150" s="16"/>
      <c r="V150" s="16"/>
      <c r="X150" s="16"/>
      <c r="Z150" s="16"/>
      <c r="AB150" s="16"/>
    </row>
    <row r="151" spans="1:28" s="8" customFormat="1">
      <c r="A151" s="18"/>
      <c r="F151" s="16"/>
      <c r="G151" s="16"/>
      <c r="I151" s="16"/>
      <c r="M151" s="16"/>
      <c r="O151" s="16"/>
      <c r="Q151" s="42"/>
      <c r="R151" s="42"/>
      <c r="S151" s="42"/>
      <c r="T151" s="16"/>
      <c r="V151" s="16"/>
      <c r="X151" s="16"/>
      <c r="Z151" s="16"/>
      <c r="AB151" s="16"/>
    </row>
  </sheetData>
  <mergeCells count="1">
    <mergeCell ref="A65:C65"/>
  </mergeCells>
  <pageMargins left="0.7" right="0.7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Tabelle3</vt:lpstr>
      <vt:lpstr>Liste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H.Kunst</dc:creator>
  <cp:lastModifiedBy>H.Kunst</cp:lastModifiedBy>
  <cp:lastPrinted>2017-03-09T18:20:47Z</cp:lastPrinted>
  <dcterms:created xsi:type="dcterms:W3CDTF">2016-03-08T18:17:51Z</dcterms:created>
  <dcterms:modified xsi:type="dcterms:W3CDTF">2017-05-31T17:30:37Z</dcterms:modified>
</cp:coreProperties>
</file>